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36" yWindow="0" windowWidth="14832" windowHeight="13176"/>
  </bookViews>
  <sheets>
    <sheet name="услуг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1" i="6" l="1"/>
  <c r="E144" i="6"/>
  <c r="E146" i="6" l="1"/>
  <c r="H111" i="6" l="1"/>
  <c r="H122" i="6" s="1"/>
  <c r="H104" i="6"/>
  <c r="F122" i="6" s="1"/>
  <c r="H97" i="6"/>
  <c r="D122" i="6" s="1"/>
  <c r="I77" i="6"/>
  <c r="F85" i="6" s="1"/>
  <c r="H85" i="6" s="1"/>
  <c r="H121" i="6" s="1"/>
  <c r="F84" i="6"/>
  <c r="H84" i="6" s="1"/>
  <c r="I65" i="6"/>
  <c r="F83" i="6" s="1"/>
  <c r="H83" i="6" s="1"/>
  <c r="D121" i="6" s="1"/>
  <c r="I53" i="6"/>
  <c r="G53" i="6"/>
  <c r="H43" i="6" s="1"/>
  <c r="H112" i="6" l="1"/>
  <c r="F121" i="6"/>
  <c r="F123" i="6" s="1"/>
  <c r="F124" i="6" s="1"/>
  <c r="F131" i="6" s="1"/>
  <c r="F133" i="6" s="1"/>
  <c r="F134" i="6" s="1"/>
  <c r="H86" i="6"/>
  <c r="H44" i="6" s="1"/>
  <c r="D123" i="6"/>
  <c r="D124" i="6" s="1"/>
  <c r="E131" i="6" s="1"/>
  <c r="E133" i="6" s="1"/>
  <c r="E134" i="6" s="1"/>
  <c r="H144" i="6"/>
  <c r="F144" i="6"/>
  <c r="H123" i="6"/>
  <c r="H124" i="6" s="1"/>
  <c r="H131" i="6" s="1"/>
  <c r="H133" i="6" s="1"/>
  <c r="H134" i="6" s="1"/>
  <c r="D125" i="6" l="1"/>
  <c r="H153" i="6" s="1"/>
  <c r="H146" i="6"/>
  <c r="F146" i="6"/>
  <c r="H45" i="6"/>
  <c r="H46" i="6" s="1"/>
  <c r="F13" i="6" s="1"/>
  <c r="E147" i="6" l="1"/>
  <c r="H152" i="6" s="1"/>
  <c r="H154" i="6" l="1"/>
  <c r="H155" i="6" s="1"/>
  <c r="H157" i="6"/>
  <c r="H158" i="6" s="1"/>
</calcChain>
</file>

<file path=xl/sharedStrings.xml><?xml version="1.0" encoding="utf-8"?>
<sst xmlns="http://schemas.openxmlformats.org/spreadsheetml/2006/main" count="212" uniqueCount="149">
  <si>
    <t>Общая стоимость проекта (руб.)</t>
  </si>
  <si>
    <t>РЕЗЮМЕ</t>
  </si>
  <si>
    <t>ОБОСНОВАНИЕ СТОИМОСТИ ПРОЕКТА</t>
  </si>
  <si>
    <t>ОБЩАЯ СТОИМОСТЬ ПРОЕКТА</t>
  </si>
  <si>
    <t>№ п/п</t>
  </si>
  <si>
    <t>Стоимость, рублей</t>
  </si>
  <si>
    <t>Перечень затрат</t>
  </si>
  <si>
    <t>Наименование</t>
  </si>
  <si>
    <t>Назначение</t>
  </si>
  <si>
    <t>Количество</t>
  </si>
  <si>
    <t>Общая стоимость, рублей</t>
  </si>
  <si>
    <t>Объем потребления в месяц</t>
  </si>
  <si>
    <t>Расходы на рекламу</t>
  </si>
  <si>
    <t>Наименование составляющих себестоимости продукции</t>
  </si>
  <si>
    <t>Наименование составляющих цены</t>
  </si>
  <si>
    <t>Наименование показателя</t>
  </si>
  <si>
    <t>«____»________20__ г.</t>
  </si>
  <si>
    <t>подпись</t>
  </si>
  <si>
    <t>ФИО</t>
  </si>
  <si>
    <t>КРАТКАЯ ИНФОРМАЦИЯ ОБ ОРГАНИЗАЦИИ</t>
  </si>
  <si>
    <t>ПЛАН МАРКЕТИНГА И АНАЛИЗ РЫНКА</t>
  </si>
  <si>
    <t>АНАЛИЗ РИСКОВ ПРОЕКТА</t>
  </si>
  <si>
    <t>ФИНАНСОВЫЙ ПЛАН</t>
  </si>
  <si>
    <t>Цели и задачи проекта</t>
  </si>
  <si>
    <t>Полное и сокращенное наименование фирмы</t>
  </si>
  <si>
    <t>Меры реагирования или план действий в случае наступления рисков, планируемые мероприятия по защите от них</t>
  </si>
  <si>
    <t>БИЗНЕС-ПЛАН
предпринимательского проекта (услуги)</t>
  </si>
  <si>
    <t>ОПИСАНИЕ УСЛУГ И ТЕХНОЛОГИЧЕСКОГО ПРОЦЕССА</t>
  </si>
  <si>
    <t>РАСЧЕТ СЕБЕСТОИМОСТИ УСЛУГ И ЦЕНЫ ИХ ОКАЗАНИЯ</t>
  </si>
  <si>
    <t>СЕБЕСТОИМОСТЬ ОБЪЕМА ОКАЗЫВАЕМЫХ УСЛУГ В МЕСЯЦ</t>
  </si>
  <si>
    <t>Средняя розничная цена оказания аналогичной услуги, рублей</t>
  </si>
  <si>
    <t>Месячная программа</t>
  </si>
  <si>
    <t>Минимально допустимая рентабельность, %</t>
  </si>
  <si>
    <t>Среднемесячный объем реализации</t>
  </si>
  <si>
    <t>Величина показателя</t>
  </si>
  <si>
    <t>Ставка налога на прибыль, %</t>
  </si>
  <si>
    <t>Транспортные расходы</t>
  </si>
  <si>
    <t>Хозяйственные расходы</t>
  </si>
  <si>
    <t>Коммунальные расходы</t>
  </si>
  <si>
    <t>Наименование услуг</t>
  </si>
  <si>
    <t>Наименование Услуги 1</t>
  </si>
  <si>
    <t>Наименование Услуги 2</t>
  </si>
  <si>
    <t>Наименование Услуги 3</t>
  </si>
  <si>
    <t>ЦЕНА РЕАЛИЗАЦИИ УСЛУГ</t>
  </si>
  <si>
    <t>СРЕДНЕМЕСЯЧНАЯ ВЫРУЧКА ОТ РЕАЛИЗАЦИИ УСЛУГ</t>
  </si>
  <si>
    <t>СРЕДНЕМЕСЯЧНАЯ ПРИБЫЛЬ И РЕНТАБЕЛЬНОСТЬ ОКАЗАНИЯ УСЛУГ</t>
  </si>
  <si>
    <t>Ед. измерения</t>
  </si>
  <si>
    <t>Стоимость ед., рублей</t>
  </si>
  <si>
    <t>Сумма, рублей</t>
  </si>
  <si>
    <t>Стоимость, рублей/месяц</t>
  </si>
  <si>
    <t>ед. измерения</t>
  </si>
  <si>
    <t>Таблица 1</t>
  </si>
  <si>
    <t>Таблица 2</t>
  </si>
  <si>
    <t>Таблица 3</t>
  </si>
  <si>
    <t>Таблица 4</t>
  </si>
  <si>
    <t>ОСНОВНЫЕ СРЕДСТВА
Приводится информация об оборудовании сроком полезного действия от 12 месяцев</t>
  </si>
  <si>
    <r>
      <t xml:space="preserve">* Формула расчета </t>
    </r>
    <r>
      <rPr>
        <b/>
        <sz val="11"/>
        <color theme="1"/>
        <rFont val="Calibri"/>
        <family val="2"/>
        <charset val="204"/>
        <scheme val="minor"/>
      </rPr>
      <t>ежемесячных амортизационных отчислений</t>
    </r>
    <r>
      <rPr>
        <sz val="11"/>
        <color theme="1"/>
        <rFont val="Calibri"/>
        <family val="2"/>
        <scheme val="minor"/>
      </rPr>
      <t xml:space="preserve">
                   K=   __1_   х  Первоначальная стоимость   
                              N                     оборудования
Где:
К – ежемесячные амортизационные отчисления;
N – срок полезного действия выраженный в месяцах.</t>
    </r>
  </si>
  <si>
    <t>Амортизация, рублей/месяц *</t>
  </si>
  <si>
    <t>Таблица 5</t>
  </si>
  <si>
    <t>Таблица 6</t>
  </si>
  <si>
    <t>КАЛЬКУЛЯЦИЯ ЗАТРАТ НА МАТЕРИАЛЫ 
Приводится информация на оказание каждого вида услуг в расчете на одну услугу</t>
  </si>
  <si>
    <t>Таблица 7</t>
  </si>
  <si>
    <t>СЫРЬЕ, МАТЕРИАЛЫ, КОМПЛЕКТУЮЩИЕ ИЗДЕЛИЯ 
Приводится информация о планируемой месячной программе (сколько планируется оказывать услуг в месяц)</t>
  </si>
  <si>
    <t>Величина затрат на ед. услуги, рублей (данные проставляются из строки "Всего" по каждому наименованию услуг таблицы 6)</t>
  </si>
  <si>
    <t>Величина затрат на месячную программу, рублей/месяц (графа 4 * графа 5 данной таблицы по каждому наименованию услуг)</t>
  </si>
  <si>
    <t>Таблица 8</t>
  </si>
  <si>
    <t>ПРОЧИЕ ПРОИЗВОДСТВЕННЫЕ РАСХОДЫ
Приводится информация о расходах на оказание каждого вида услуг в расчете на месячную программу, определяются из расчета месячной потребности в них для оказания того или иного вида услуг</t>
  </si>
  <si>
    <r>
      <t xml:space="preserve">Под </t>
    </r>
    <r>
      <rPr>
        <b/>
        <sz val="11"/>
        <color theme="1"/>
        <rFont val="Calibri"/>
        <family val="2"/>
        <charset val="204"/>
        <scheme val="minor"/>
      </rPr>
      <t>транспортными расходами</t>
    </r>
    <r>
      <rPr>
        <sz val="11"/>
        <color theme="1"/>
        <rFont val="Calibri"/>
        <family val="2"/>
        <scheme val="minor"/>
      </rPr>
      <t xml:space="preserve"> предприятия понимаются затраты, связанные с арендой, обслуживанием автотранспортных средств и спецтехники (аренда транспортных средств, аренда спецтехники, ГСМ, оплата транспортных услуг сторонних организаций и проч.). 
</t>
    </r>
    <r>
      <rPr>
        <b/>
        <sz val="11"/>
        <color theme="1"/>
        <rFont val="Calibri"/>
        <family val="2"/>
        <charset val="204"/>
        <scheme val="minor"/>
      </rPr>
      <t>Хозяйственные расходы</t>
    </r>
    <r>
      <rPr>
        <sz val="11"/>
        <color theme="1"/>
        <rFont val="Calibri"/>
        <family val="2"/>
        <scheme val="minor"/>
      </rPr>
      <t xml:space="preserve"> – это расходы, направленные на поддержание функционирования организации (канцелярские товары и расходные материалы, не относящиеся непосредственно к оказанию услуг; санитарно-гигиенические изделия; бытовая химия; материалы для ремонта и технического обслуживания оборудования; расходы на обслуживание противопожарной системы и сигнализации; интернет и телефония; оплата услуг посреднических организаций; охрана и проч.).
</t>
    </r>
    <r>
      <rPr>
        <b/>
        <sz val="11"/>
        <color theme="1"/>
        <rFont val="Calibri"/>
        <family val="2"/>
        <charset val="204"/>
        <scheme val="minor"/>
      </rPr>
      <t>Коммунальные расходы</t>
    </r>
    <r>
      <rPr>
        <sz val="11"/>
        <color theme="1"/>
        <rFont val="Calibri"/>
        <family val="2"/>
        <scheme val="minor"/>
      </rPr>
      <t xml:space="preserve"> – это расходы, связанные с обеспечением жизнедеятельности компании (энергоснабжение, водоснабжение, газоснабжение, теплоснабжение, вывоз ТБО и проч.). 
Под </t>
    </r>
    <r>
      <rPr>
        <b/>
        <sz val="11"/>
        <color theme="1"/>
        <rFont val="Calibri"/>
        <family val="2"/>
        <charset val="204"/>
        <scheme val="minor"/>
      </rPr>
      <t>затратами на рекламу</t>
    </r>
    <r>
      <rPr>
        <sz val="11"/>
        <color theme="1"/>
        <rFont val="Calibri"/>
        <family val="2"/>
        <scheme val="minor"/>
      </rPr>
      <t xml:space="preserve"> и продвижение продукции понимаются те затраты, которые предприятие несет на распространение информации об организации, о потребительских свойствах товара или услуги, усовершенствование ее качеств, например: размещение информации в печатных СМИ, в том числе реклама на радио и телевидении, интернет; Изготовление рекламной продукции (визитки, флаеры, логотипы, штендеры, вывески и т.п.); аренда информационного пространства (аренда рекламных щитов и конструкции), организация рекламных мероприятий.</t>
    </r>
  </si>
  <si>
    <t>Таблица 9</t>
  </si>
  <si>
    <t>Планируемая цена оказания ед. услуги, рублей</t>
  </si>
  <si>
    <t>(Репетиторские услуги)</t>
  </si>
  <si>
    <t xml:space="preserve">Принтер </t>
  </si>
  <si>
    <t>Учебные материалы</t>
  </si>
  <si>
    <t>Для печати раздаточного материала</t>
  </si>
  <si>
    <t>Для теоритических и практических работ</t>
  </si>
  <si>
    <t xml:space="preserve"> от 5</t>
  </si>
  <si>
    <t>(Русский язык)</t>
  </si>
  <si>
    <t>(Математика)</t>
  </si>
  <si>
    <t>(Обществознание)</t>
  </si>
  <si>
    <t>Бумага</t>
  </si>
  <si>
    <t xml:space="preserve">Тетради </t>
  </si>
  <si>
    <t xml:space="preserve">Концелярские принадлежности </t>
  </si>
  <si>
    <t>шт.</t>
  </si>
  <si>
    <t>Русский язык</t>
  </si>
  <si>
    <t>Математика</t>
  </si>
  <si>
    <t>Обществознание</t>
  </si>
  <si>
    <t>кв3</t>
  </si>
  <si>
    <t>р</t>
  </si>
  <si>
    <t>40-45</t>
  </si>
  <si>
    <t>5 мес.</t>
  </si>
  <si>
    <t xml:space="preserve">Общая среднемесячная выручка, рублей </t>
  </si>
  <si>
    <t>Себестоимость месячного объема всех услуг, рублей</t>
  </si>
  <si>
    <t xml:space="preserve">Балансовая прибыль, рублей </t>
  </si>
  <si>
    <t xml:space="preserve">Рентабельность, % </t>
  </si>
  <si>
    <t>Налог на прибыль, рублей</t>
  </si>
  <si>
    <t>Прибыль, остающаяся в распоряжении предприятия, рублей</t>
  </si>
  <si>
    <t>Срок окупаемости, лет/мес.</t>
  </si>
  <si>
    <t xml:space="preserve">количество </t>
  </si>
  <si>
    <t xml:space="preserve">Планируемая цена реализации ед. услуги, рублей </t>
  </si>
  <si>
    <t xml:space="preserve">Среднемесячная выручка, рублей </t>
  </si>
  <si>
    <t xml:space="preserve">Стоимость единицы услуги, рублей </t>
  </si>
  <si>
    <t>Минимально допустимая рентабельность, рублей</t>
  </si>
  <si>
    <t xml:space="preserve">Себестоимость единицы услуги, рублей </t>
  </si>
  <si>
    <t xml:space="preserve">Прочие производственные расходы </t>
  </si>
  <si>
    <t xml:space="preserve">Итого производственных расходов, т.е. себестоимость объема услуг в месяц </t>
  </si>
  <si>
    <t>Себестоимость единицы услуги</t>
  </si>
  <si>
    <t xml:space="preserve">Общая месячная себестоимость по всем видам услуг </t>
  </si>
  <si>
    <t xml:space="preserve">Сырье и материалы </t>
  </si>
  <si>
    <t xml:space="preserve">Всего по Услуге 3 </t>
  </si>
  <si>
    <t>ИТОГО</t>
  </si>
  <si>
    <t xml:space="preserve">Всего по Услуге 2 </t>
  </si>
  <si>
    <t>Всего по Услуге 1</t>
  </si>
  <si>
    <t xml:space="preserve">ИТОГО </t>
  </si>
  <si>
    <t xml:space="preserve">Всего по Услуге 1 </t>
  </si>
  <si>
    <t xml:space="preserve">ВСЕГО ЗАТРАТ </t>
  </si>
  <si>
    <t xml:space="preserve">Сырье, материалы, комплектующие изделия </t>
  </si>
  <si>
    <t>Основные средства</t>
  </si>
  <si>
    <t>Организационно-правовая форма (ИП, самозанятый)</t>
  </si>
  <si>
    <t>ИП/Самозанятость</t>
  </si>
  <si>
    <t xml:space="preserve">Место реализации проекта </t>
  </si>
  <si>
    <t>на дому</t>
  </si>
  <si>
    <t>Открытие репетиторского центра</t>
  </si>
  <si>
    <t>Краткое описание услуг</t>
  </si>
  <si>
    <t>Обучение детей по школьной программе, подготовка к прохождению тестирорвания в рамках ЕГЭ</t>
  </si>
  <si>
    <t>Школьники</t>
  </si>
  <si>
    <t>Основные потребители  услуг</t>
  </si>
  <si>
    <t>Срок окупаемости - 5 мес., Общая прибыль - 548.784р., уровень рентабельности - 73%</t>
  </si>
  <si>
    <t>Не требуется</t>
  </si>
  <si>
    <t xml:space="preserve">Основные показатели экономической эффективности проекта </t>
  </si>
  <si>
    <t xml:space="preserve">Требуется ли разрешение соответствующих органов </t>
  </si>
  <si>
    <t>Принтер, Учебные материалы</t>
  </si>
  <si>
    <t>Бумага, тетради, концелярские принадлежности</t>
  </si>
  <si>
    <t xml:space="preserve">Приобретаемое оборудование </t>
  </si>
  <si>
    <t xml:space="preserve">Основные потребности в сырье </t>
  </si>
  <si>
    <t>Коммунальные расходы, хоз. расходы, реклама</t>
  </si>
  <si>
    <t xml:space="preserve">Прочие расходы </t>
  </si>
  <si>
    <t>Русский язык, математика, обществознание</t>
  </si>
  <si>
    <t xml:space="preserve">Наименования и характеристики оказываемой услуги  </t>
  </si>
  <si>
    <t>Степень конкуренции на рынке репетиторских услуг довольно высока. Нередко вузы специально создают подобные учреждения с тем что бы абитуриенты в дальнейшем поступали именно в их ВУЗы</t>
  </si>
  <si>
    <t>Распространение рекламных материалов об услугах через сетевые ресурсы, включая социальные сети. А так же собственный сайт. Распространение печатных буклетов с краткой информацией об услугах, Вывески, буклеты</t>
  </si>
  <si>
    <t xml:space="preserve">Конкурентная способность </t>
  </si>
  <si>
    <t>Продвижение</t>
  </si>
  <si>
    <t>Ценообразование для услуг</t>
  </si>
  <si>
    <t>В первое время цена должна быть ниже средней в данном сегменте рынка. Это привлечет большее колличество клиентов. При этом качество должно быть на уровне.</t>
  </si>
  <si>
    <t xml:space="preserve">Применяемая система налогообложения, налоговые режимы </t>
  </si>
  <si>
    <t>ИП - УСН 6%, Самозанятость - НПД 4%</t>
  </si>
  <si>
    <t>Рост конкуренции, изменение законодательства, кризис, непрофессионализм, неудачное место размещения.</t>
  </si>
  <si>
    <t>Индивидуальная работа с клиентом, снижение цены для удержания клиента, прохождение курсов и профессиональной подготовки.</t>
  </si>
  <si>
    <t xml:space="preserve">Перечень возможных групп рисков и ожидаемые от них последствия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</si>
</sst>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2" fontId="0" fillId="0" borderId="0" xfId="0" applyNumberFormat="1" applyFill="1" applyBorder="1" applyAlignment="1"/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/>
    <xf numFmtId="1" fontId="0" fillId="0" borderId="2" xfId="0" applyNumberFormat="1" applyFill="1" applyBorder="1" applyAlignment="1">
      <alignment horizontal="center" vertical="top"/>
    </xf>
    <xf numFmtId="2" fontId="0" fillId="0" borderId="2" xfId="0" applyNumberFormat="1" applyFill="1" applyBorder="1"/>
    <xf numFmtId="0" fontId="0" fillId="0" borderId="2" xfId="0" applyFill="1" applyBorder="1" applyAlignment="1">
      <alignment vertical="top"/>
    </xf>
    <xf numFmtId="1" fontId="0" fillId="0" borderId="2" xfId="0" applyNumberFormat="1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 wrapText="1"/>
    </xf>
    <xf numFmtId="2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2" fontId="0" fillId="2" borderId="3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2" borderId="3" xfId="0" applyNumberFormat="1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 vertical="center" wrapText="1"/>
    </xf>
    <xf numFmtId="9" fontId="0" fillId="0" borderId="3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2" fontId="0" fillId="2" borderId="3" xfId="0" applyNumberFormat="1" applyFill="1" applyBorder="1" applyAlignment="1">
      <alignment horizontal="center" vertical="top"/>
    </xf>
    <xf numFmtId="2" fontId="0" fillId="2" borderId="5" xfId="0" applyNumberFormat="1" applyFill="1" applyBorder="1" applyAlignment="1">
      <alignment horizontal="center" vertical="top"/>
    </xf>
    <xf numFmtId="2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1" fontId="0" fillId="2" borderId="3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top" wrapText="1"/>
    </xf>
    <xf numFmtId="2" fontId="0" fillId="0" borderId="5" xfId="0" applyNumberForma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top"/>
    </xf>
    <xf numFmtId="1" fontId="0" fillId="0" borderId="5" xfId="0" applyNumberFormat="1" applyFill="1" applyBorder="1" applyAlignment="1">
      <alignment horizontal="center" vertical="top"/>
    </xf>
    <xf numFmtId="2" fontId="0" fillId="0" borderId="3" xfId="0" applyNumberFormat="1" applyFill="1" applyBorder="1" applyAlignment="1">
      <alignment horizontal="center" vertical="top"/>
    </xf>
    <xf numFmtId="2" fontId="0" fillId="0" borderId="5" xfId="0" applyNumberForma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0" xfId="0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5" xfId="0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 wrapText="1"/>
    </xf>
    <xf numFmtId="2" fontId="0" fillId="0" borderId="2" xfId="0" applyNumberFormat="1" applyFill="1" applyBorder="1" applyAlignment="1">
      <alignment horizontal="center" vertical="top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5"/>
  <sheetViews>
    <sheetView showZeros="0" tabSelected="1" view="pageBreakPreview" zoomScale="112" zoomScaleNormal="112" zoomScaleSheetLayoutView="112" workbookViewId="0">
      <selection activeCell="F37" sqref="F37:I37"/>
    </sheetView>
  </sheetViews>
  <sheetFormatPr defaultRowHeight="14.4" x14ac:dyDescent="0.3"/>
  <cols>
    <col min="1" max="1" width="5" customWidth="1"/>
    <col min="2" max="2" width="14.6640625" customWidth="1"/>
    <col min="3" max="3" width="11.6640625" customWidth="1"/>
    <col min="4" max="4" width="15.5546875" customWidth="1"/>
    <col min="5" max="5" width="15.33203125" customWidth="1"/>
    <col min="6" max="6" width="11.5546875" customWidth="1"/>
    <col min="9" max="9" width="14" customWidth="1"/>
  </cols>
  <sheetData>
    <row r="2" spans="1:9" ht="30" customHeight="1" x14ac:dyDescent="0.3">
      <c r="A2" s="140" t="s">
        <v>26</v>
      </c>
      <c r="B2" s="131"/>
      <c r="C2" s="131"/>
      <c r="D2" s="131"/>
      <c r="E2" s="131"/>
      <c r="F2" s="131"/>
      <c r="G2" s="131"/>
      <c r="H2" s="131"/>
      <c r="I2" s="131"/>
    </row>
    <row r="3" spans="1:9" x14ac:dyDescent="0.3">
      <c r="A3" s="141"/>
      <c r="B3" s="141"/>
      <c r="C3" s="141"/>
      <c r="D3" s="141"/>
      <c r="E3" s="141"/>
      <c r="F3" s="141"/>
      <c r="G3" s="141"/>
      <c r="H3" s="141"/>
      <c r="I3" s="141"/>
    </row>
    <row r="4" spans="1:9" x14ac:dyDescent="0.3">
      <c r="A4" s="142" t="s">
        <v>70</v>
      </c>
      <c r="B4" s="142"/>
      <c r="C4" s="142"/>
      <c r="D4" s="142"/>
      <c r="E4" s="142"/>
      <c r="F4" s="142"/>
      <c r="G4" s="142"/>
      <c r="H4" s="142"/>
      <c r="I4" s="142"/>
    </row>
    <row r="6" spans="1:9" x14ac:dyDescent="0.3">
      <c r="A6" s="131" t="s">
        <v>1</v>
      </c>
      <c r="B6" s="131"/>
      <c r="C6" s="131"/>
      <c r="D6" s="131"/>
      <c r="E6" s="131"/>
      <c r="F6" s="131"/>
      <c r="G6" s="131"/>
      <c r="H6" s="131"/>
      <c r="I6" s="131"/>
    </row>
    <row r="7" spans="1:9" x14ac:dyDescent="0.3">
      <c r="A7" s="130" t="s">
        <v>24</v>
      </c>
      <c r="B7" s="130"/>
      <c r="C7" s="130"/>
      <c r="D7" s="130"/>
      <c r="E7" s="130"/>
      <c r="F7" s="136"/>
      <c r="G7" s="136"/>
      <c r="H7" s="136"/>
      <c r="I7" s="136"/>
    </row>
    <row r="8" spans="1:9" ht="30" customHeight="1" x14ac:dyDescent="0.3">
      <c r="A8" s="54" t="s">
        <v>117</v>
      </c>
      <c r="B8" s="55"/>
      <c r="C8" s="55"/>
      <c r="D8" s="55"/>
      <c r="E8" s="56"/>
      <c r="F8" s="104" t="s">
        <v>118</v>
      </c>
      <c r="G8" s="105"/>
      <c r="H8" s="105"/>
      <c r="I8" s="106"/>
    </row>
    <row r="9" spans="1:9" x14ac:dyDescent="0.3">
      <c r="A9" s="54" t="s">
        <v>119</v>
      </c>
      <c r="B9" s="55"/>
      <c r="C9" s="55"/>
      <c r="D9" s="55"/>
      <c r="E9" s="56"/>
      <c r="F9" s="104" t="s">
        <v>120</v>
      </c>
      <c r="G9" s="105"/>
      <c r="H9" s="105"/>
      <c r="I9" s="106"/>
    </row>
    <row r="10" spans="1:9" x14ac:dyDescent="0.3">
      <c r="A10" s="54" t="s">
        <v>23</v>
      </c>
      <c r="B10" s="55"/>
      <c r="C10" s="55"/>
      <c r="D10" s="55"/>
      <c r="E10" s="56"/>
      <c r="F10" s="104" t="s">
        <v>121</v>
      </c>
      <c r="G10" s="105"/>
      <c r="H10" s="105"/>
      <c r="I10" s="106"/>
    </row>
    <row r="11" spans="1:9" ht="59.25" customHeight="1" x14ac:dyDescent="0.3">
      <c r="A11" s="54" t="s">
        <v>122</v>
      </c>
      <c r="B11" s="55"/>
      <c r="C11" s="55"/>
      <c r="D11" s="55"/>
      <c r="E11" s="56"/>
      <c r="F11" s="111" t="s">
        <v>123</v>
      </c>
      <c r="G11" s="133"/>
      <c r="H11" s="133"/>
      <c r="I11" s="112"/>
    </row>
    <row r="12" spans="1:9" ht="31.5" customHeight="1" x14ac:dyDescent="0.3">
      <c r="A12" s="54" t="s">
        <v>125</v>
      </c>
      <c r="B12" s="55"/>
      <c r="C12" s="55"/>
      <c r="D12" s="55"/>
      <c r="E12" s="56"/>
      <c r="F12" s="104" t="s">
        <v>124</v>
      </c>
      <c r="G12" s="105"/>
      <c r="H12" s="105"/>
      <c r="I12" s="106"/>
    </row>
    <row r="13" spans="1:9" x14ac:dyDescent="0.3">
      <c r="A13" s="109" t="s">
        <v>0</v>
      </c>
      <c r="B13" s="107"/>
      <c r="C13" s="107"/>
      <c r="D13" s="107"/>
      <c r="E13" s="108"/>
      <c r="F13" s="139">
        <f>H46</f>
        <v>241536</v>
      </c>
      <c r="G13" s="105"/>
      <c r="H13" s="105"/>
      <c r="I13" s="106"/>
    </row>
    <row r="14" spans="1:9" ht="65.25" customHeight="1" x14ac:dyDescent="0.3">
      <c r="A14" s="137" t="s">
        <v>128</v>
      </c>
      <c r="B14" s="137"/>
      <c r="C14" s="137"/>
      <c r="D14" s="137"/>
      <c r="E14" s="137"/>
      <c r="F14" s="138" t="s">
        <v>126</v>
      </c>
      <c r="G14" s="138"/>
      <c r="H14" s="138"/>
      <c r="I14" s="138"/>
    </row>
    <row r="15" spans="1:9" ht="46.5" customHeight="1" x14ac:dyDescent="0.3">
      <c r="A15" s="129" t="s">
        <v>129</v>
      </c>
      <c r="B15" s="129"/>
      <c r="C15" s="129"/>
      <c r="D15" s="129"/>
      <c r="E15" s="129"/>
      <c r="F15" s="136" t="s">
        <v>127</v>
      </c>
      <c r="G15" s="136"/>
      <c r="H15" s="136"/>
      <c r="I15" s="136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101" t="s">
        <v>19</v>
      </c>
      <c r="B17" s="101"/>
      <c r="C17" s="101"/>
      <c r="D17" s="101"/>
      <c r="E17" s="101"/>
      <c r="F17" s="101"/>
      <c r="G17" s="101"/>
      <c r="H17" s="101"/>
      <c r="I17" s="101"/>
    </row>
    <row r="18" spans="1:9" ht="48.75" customHeight="1" x14ac:dyDescent="0.3">
      <c r="A18" s="129" t="s">
        <v>132</v>
      </c>
      <c r="B18" s="129"/>
      <c r="C18" s="129"/>
      <c r="D18" s="129"/>
      <c r="E18" s="129"/>
      <c r="F18" s="104" t="s">
        <v>130</v>
      </c>
      <c r="G18" s="105"/>
      <c r="H18" s="105"/>
      <c r="I18" s="106"/>
    </row>
    <row r="19" spans="1:9" ht="30" customHeight="1" x14ac:dyDescent="0.3">
      <c r="A19" s="54" t="s">
        <v>133</v>
      </c>
      <c r="B19" s="55"/>
      <c r="C19" s="55"/>
      <c r="D19" s="55"/>
      <c r="E19" s="56"/>
      <c r="F19" s="104" t="s">
        <v>131</v>
      </c>
      <c r="G19" s="105"/>
      <c r="H19" s="105"/>
      <c r="I19" s="106"/>
    </row>
    <row r="20" spans="1:9" ht="51" customHeight="1" x14ac:dyDescent="0.3">
      <c r="A20" s="129" t="s">
        <v>135</v>
      </c>
      <c r="B20" s="129"/>
      <c r="C20" s="129"/>
      <c r="D20" s="129"/>
      <c r="E20" s="129"/>
      <c r="F20" s="104" t="s">
        <v>134</v>
      </c>
      <c r="G20" s="105"/>
      <c r="H20" s="105"/>
      <c r="I20" s="106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101" t="s">
        <v>27</v>
      </c>
      <c r="B22" s="101"/>
      <c r="C22" s="101"/>
      <c r="D22" s="101"/>
      <c r="E22" s="101"/>
      <c r="F22" s="101"/>
      <c r="G22" s="101"/>
      <c r="H22" s="101"/>
      <c r="I22" s="101"/>
    </row>
    <row r="23" spans="1:9" ht="48.75" customHeight="1" x14ac:dyDescent="0.3">
      <c r="A23" s="129" t="s">
        <v>137</v>
      </c>
      <c r="B23" s="129"/>
      <c r="C23" s="129"/>
      <c r="D23" s="129"/>
      <c r="E23" s="129"/>
      <c r="F23" s="136" t="s">
        <v>136</v>
      </c>
      <c r="G23" s="136"/>
      <c r="H23" s="136"/>
      <c r="I23" s="136"/>
    </row>
    <row r="24" spans="1:9" x14ac:dyDescent="0.3">
      <c r="A24" s="10"/>
      <c r="B24" s="10"/>
      <c r="C24" s="10"/>
      <c r="D24" s="10"/>
      <c r="E24" s="10"/>
      <c r="F24" s="3"/>
      <c r="G24" s="3"/>
      <c r="H24" s="3"/>
      <c r="I24" s="3"/>
    </row>
    <row r="25" spans="1:9" x14ac:dyDescent="0.3">
      <c r="A25" s="10"/>
      <c r="B25" s="10"/>
      <c r="C25" s="10"/>
      <c r="D25" s="10"/>
      <c r="E25" s="10"/>
      <c r="F25" s="4"/>
      <c r="G25" s="4"/>
      <c r="H25" s="4"/>
      <c r="I25" s="4"/>
    </row>
    <row r="26" spans="1:9" x14ac:dyDescent="0.3">
      <c r="A26" s="135" t="s">
        <v>20</v>
      </c>
      <c r="B26" s="135"/>
      <c r="C26" s="135"/>
      <c r="D26" s="135"/>
      <c r="E26" s="135"/>
      <c r="F26" s="135"/>
      <c r="G26" s="135"/>
      <c r="H26" s="135"/>
      <c r="I26" s="135"/>
    </row>
    <row r="27" spans="1:9" ht="84.75" customHeight="1" x14ac:dyDescent="0.3">
      <c r="A27" s="129" t="s">
        <v>140</v>
      </c>
      <c r="B27" s="129"/>
      <c r="C27" s="129"/>
      <c r="D27" s="129"/>
      <c r="E27" s="129"/>
      <c r="F27" s="134" t="s">
        <v>138</v>
      </c>
      <c r="G27" s="134"/>
      <c r="H27" s="134"/>
      <c r="I27" s="134"/>
    </row>
    <row r="28" spans="1:9" ht="94.5" customHeight="1" x14ac:dyDescent="0.3">
      <c r="A28" s="129" t="s">
        <v>141</v>
      </c>
      <c r="B28" s="129"/>
      <c r="C28" s="129"/>
      <c r="D28" s="129"/>
      <c r="E28" s="129"/>
      <c r="F28" s="134" t="s">
        <v>139</v>
      </c>
      <c r="G28" s="134"/>
      <c r="H28" s="134"/>
      <c r="I28" s="134"/>
    </row>
    <row r="29" spans="1:9" ht="81.75" customHeight="1" x14ac:dyDescent="0.3">
      <c r="A29" s="129" t="s">
        <v>142</v>
      </c>
      <c r="B29" s="129"/>
      <c r="C29" s="129"/>
      <c r="D29" s="129"/>
      <c r="E29" s="129"/>
      <c r="F29" s="134" t="s">
        <v>143</v>
      </c>
      <c r="G29" s="134"/>
      <c r="H29" s="134"/>
      <c r="I29" s="134"/>
    </row>
    <row r="30" spans="1:9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101" t="s">
        <v>22</v>
      </c>
      <c r="B32" s="101"/>
      <c r="C32" s="101"/>
      <c r="D32" s="101"/>
      <c r="E32" s="101"/>
      <c r="F32" s="101"/>
      <c r="G32" s="101"/>
      <c r="H32" s="101"/>
      <c r="I32" s="101"/>
    </row>
    <row r="33" spans="1:9" ht="78" customHeight="1" x14ac:dyDescent="0.3">
      <c r="A33" s="54" t="s">
        <v>144</v>
      </c>
      <c r="B33" s="55"/>
      <c r="C33" s="55"/>
      <c r="D33" s="55"/>
      <c r="E33" s="56"/>
      <c r="F33" s="104" t="s">
        <v>145</v>
      </c>
      <c r="G33" s="105"/>
      <c r="H33" s="105"/>
      <c r="I33" s="106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">
      <c r="A35" s="101" t="s">
        <v>21</v>
      </c>
      <c r="B35" s="101"/>
      <c r="C35" s="101"/>
      <c r="D35" s="101"/>
      <c r="E35" s="101"/>
      <c r="F35" s="101"/>
      <c r="G35" s="101"/>
      <c r="H35" s="101"/>
      <c r="I35" s="101"/>
    </row>
    <row r="36" spans="1:9" ht="142.5" customHeight="1" x14ac:dyDescent="0.3">
      <c r="A36" s="54" t="s">
        <v>148</v>
      </c>
      <c r="B36" s="55"/>
      <c r="C36" s="55"/>
      <c r="D36" s="55"/>
      <c r="E36" s="56"/>
      <c r="F36" s="111" t="s">
        <v>146</v>
      </c>
      <c r="G36" s="133"/>
      <c r="H36" s="133"/>
      <c r="I36" s="112"/>
    </row>
    <row r="37" spans="1:9" ht="48" customHeight="1" x14ac:dyDescent="0.3">
      <c r="A37" s="54" t="s">
        <v>25</v>
      </c>
      <c r="B37" s="55"/>
      <c r="C37" s="55"/>
      <c r="D37" s="55"/>
      <c r="E37" s="56"/>
      <c r="F37" s="111" t="s">
        <v>147</v>
      </c>
      <c r="G37" s="133"/>
      <c r="H37" s="133"/>
      <c r="I37" s="112"/>
    </row>
    <row r="39" spans="1:9" x14ac:dyDescent="0.3">
      <c r="A39" s="131" t="s">
        <v>2</v>
      </c>
      <c r="B39" s="131"/>
      <c r="C39" s="131"/>
      <c r="D39" s="131"/>
      <c r="E39" s="131"/>
      <c r="F39" s="131"/>
      <c r="G39" s="131"/>
      <c r="H39" s="131"/>
      <c r="I39" s="131"/>
    </row>
    <row r="40" spans="1:9" x14ac:dyDescent="0.3">
      <c r="I40" t="s">
        <v>51</v>
      </c>
    </row>
    <row r="41" spans="1:9" x14ac:dyDescent="0.3">
      <c r="A41" s="49" t="s">
        <v>3</v>
      </c>
      <c r="B41" s="49"/>
      <c r="C41" s="49"/>
      <c r="D41" s="49"/>
      <c r="E41" s="49"/>
      <c r="F41" s="49"/>
      <c r="G41" s="49"/>
      <c r="H41" s="49"/>
      <c r="I41" s="49"/>
    </row>
    <row r="42" spans="1:9" ht="28.8" x14ac:dyDescent="0.3">
      <c r="A42" s="22" t="s">
        <v>4</v>
      </c>
      <c r="B42" s="132" t="s">
        <v>6</v>
      </c>
      <c r="C42" s="132"/>
      <c r="D42" s="132"/>
      <c r="E42" s="132"/>
      <c r="F42" s="132"/>
      <c r="G42" s="132"/>
      <c r="H42" s="132" t="s">
        <v>5</v>
      </c>
      <c r="I42" s="132"/>
    </row>
    <row r="43" spans="1:9" ht="15" customHeight="1" x14ac:dyDescent="0.3">
      <c r="A43" s="23">
        <v>1</v>
      </c>
      <c r="B43" s="129" t="s">
        <v>116</v>
      </c>
      <c r="C43" s="130"/>
      <c r="D43" s="130"/>
      <c r="E43" s="130"/>
      <c r="F43" s="130"/>
      <c r="G43" s="130"/>
      <c r="H43" s="85">
        <f>G53</f>
        <v>30000</v>
      </c>
      <c r="I43" s="85"/>
    </row>
    <row r="44" spans="1:9" ht="31.5" customHeight="1" x14ac:dyDescent="0.3">
      <c r="A44" s="23">
        <v>2</v>
      </c>
      <c r="B44" s="54" t="s">
        <v>115</v>
      </c>
      <c r="C44" s="55"/>
      <c r="D44" s="55"/>
      <c r="E44" s="55"/>
      <c r="F44" s="55"/>
      <c r="G44" s="56"/>
      <c r="H44" s="85">
        <f>H86*12</f>
        <v>26136</v>
      </c>
      <c r="I44" s="85"/>
    </row>
    <row r="45" spans="1:9" ht="30.75" customHeight="1" x14ac:dyDescent="0.3">
      <c r="A45" s="23">
        <v>3</v>
      </c>
      <c r="B45" s="54" t="s">
        <v>103</v>
      </c>
      <c r="C45" s="55"/>
      <c r="D45" s="55"/>
      <c r="E45" s="55"/>
      <c r="F45" s="55"/>
      <c r="G45" s="56"/>
      <c r="H45" s="85">
        <f>H112*12</f>
        <v>185400</v>
      </c>
      <c r="I45" s="85"/>
    </row>
    <row r="46" spans="1:9" x14ac:dyDescent="0.3">
      <c r="A46" s="126" t="s">
        <v>114</v>
      </c>
      <c r="B46" s="127"/>
      <c r="C46" s="127"/>
      <c r="D46" s="127"/>
      <c r="E46" s="127"/>
      <c r="F46" s="127"/>
      <c r="G46" s="128"/>
      <c r="H46" s="85">
        <f>SUM(H43:I45)</f>
        <v>241536</v>
      </c>
      <c r="I46" s="85"/>
    </row>
    <row r="47" spans="1:9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 t="s">
        <v>52</v>
      </c>
    </row>
    <row r="49" spans="1:9" ht="33.75" customHeight="1" x14ac:dyDescent="0.3">
      <c r="A49" s="110" t="s">
        <v>55</v>
      </c>
      <c r="B49" s="102"/>
      <c r="C49" s="102"/>
      <c r="D49" s="102"/>
      <c r="E49" s="102"/>
      <c r="F49" s="102"/>
      <c r="G49" s="102"/>
      <c r="H49" s="102"/>
      <c r="I49" s="102"/>
    </row>
    <row r="50" spans="1:9" ht="43.2" x14ac:dyDescent="0.3">
      <c r="A50" s="22" t="s">
        <v>4</v>
      </c>
      <c r="B50" s="39" t="s">
        <v>7</v>
      </c>
      <c r="C50" s="41"/>
      <c r="D50" s="39" t="s">
        <v>8</v>
      </c>
      <c r="E50" s="41"/>
      <c r="F50" s="7" t="s">
        <v>9</v>
      </c>
      <c r="G50" s="42" t="s">
        <v>10</v>
      </c>
      <c r="H50" s="43"/>
      <c r="I50" s="5" t="s">
        <v>57</v>
      </c>
    </row>
    <row r="51" spans="1:9" ht="27.75" customHeight="1" x14ac:dyDescent="0.3">
      <c r="A51" s="23">
        <v>1</v>
      </c>
      <c r="B51" s="123" t="s">
        <v>71</v>
      </c>
      <c r="C51" s="123"/>
      <c r="D51" s="124" t="s">
        <v>73</v>
      </c>
      <c r="E51" s="124"/>
      <c r="F51" s="24">
        <v>1</v>
      </c>
      <c r="G51" s="125">
        <v>20000</v>
      </c>
      <c r="H51" s="125"/>
      <c r="I51" s="25"/>
    </row>
    <row r="52" spans="1:9" ht="33" customHeight="1" x14ac:dyDescent="0.3">
      <c r="A52" s="23">
        <v>2</v>
      </c>
      <c r="B52" s="123" t="s">
        <v>72</v>
      </c>
      <c r="C52" s="123"/>
      <c r="D52" s="124" t="s">
        <v>74</v>
      </c>
      <c r="E52" s="124"/>
      <c r="F52" s="24" t="s">
        <v>75</v>
      </c>
      <c r="G52" s="125">
        <v>10000</v>
      </c>
      <c r="H52" s="125"/>
      <c r="I52" s="25"/>
    </row>
    <row r="53" spans="1:9" ht="30.75" customHeight="1" x14ac:dyDescent="0.3">
      <c r="A53" s="118" t="s">
        <v>112</v>
      </c>
      <c r="B53" s="119"/>
      <c r="C53" s="119"/>
      <c r="D53" s="119"/>
      <c r="E53" s="119"/>
      <c r="F53" s="120"/>
      <c r="G53" s="117">
        <f>SUM(G51:H52)</f>
        <v>30000</v>
      </c>
      <c r="H53" s="117"/>
      <c r="I53" s="33">
        <f>SUM(I51:I52)</f>
        <v>0</v>
      </c>
    </row>
    <row r="54" spans="1:9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96" customHeight="1" x14ac:dyDescent="0.3">
      <c r="A55" s="121" t="s">
        <v>56</v>
      </c>
      <c r="B55" s="122"/>
      <c r="C55" s="122"/>
      <c r="D55" s="122"/>
      <c r="E55" s="122"/>
      <c r="F55" s="122"/>
      <c r="G55" s="122"/>
      <c r="H55" s="122"/>
      <c r="I55" s="122"/>
    </row>
    <row r="56" spans="1:9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">
      <c r="A57" s="2"/>
      <c r="B57" s="2"/>
      <c r="C57" s="2"/>
      <c r="D57" s="2"/>
      <c r="E57" s="2"/>
      <c r="F57" s="2"/>
      <c r="G57" s="2"/>
      <c r="H57" s="2"/>
      <c r="I57" s="2" t="s">
        <v>53</v>
      </c>
    </row>
    <row r="58" spans="1:9" ht="36" customHeight="1" x14ac:dyDescent="0.3">
      <c r="A58" s="113" t="s">
        <v>60</v>
      </c>
      <c r="B58" s="113"/>
      <c r="C58" s="113"/>
      <c r="D58" s="113"/>
      <c r="E58" s="113"/>
      <c r="F58" s="113"/>
      <c r="G58" s="113"/>
      <c r="H58" s="113"/>
      <c r="I58" s="113"/>
    </row>
    <row r="59" spans="1:9" ht="28.8" x14ac:dyDescent="0.3">
      <c r="A59" s="5" t="s">
        <v>4</v>
      </c>
      <c r="B59" s="39" t="s">
        <v>7</v>
      </c>
      <c r="C59" s="40"/>
      <c r="D59" s="41"/>
      <c r="E59" s="7" t="s">
        <v>46</v>
      </c>
      <c r="F59" s="7" t="s">
        <v>9</v>
      </c>
      <c r="G59" s="42" t="s">
        <v>47</v>
      </c>
      <c r="H59" s="43"/>
      <c r="I59" s="5" t="s">
        <v>48</v>
      </c>
    </row>
    <row r="60" spans="1:9" x14ac:dyDescent="0.3">
      <c r="A60" s="42"/>
      <c r="B60" s="103"/>
      <c r="C60" s="103"/>
      <c r="D60" s="103"/>
      <c r="E60" s="103"/>
      <c r="F60" s="103"/>
      <c r="G60" s="103"/>
      <c r="H60" s="103"/>
      <c r="I60" s="43"/>
    </row>
    <row r="61" spans="1:9" x14ac:dyDescent="0.3">
      <c r="A61" s="104" t="s">
        <v>76</v>
      </c>
      <c r="B61" s="105"/>
      <c r="C61" s="105"/>
      <c r="D61" s="105"/>
      <c r="E61" s="105"/>
      <c r="F61" s="105"/>
      <c r="G61" s="105"/>
      <c r="H61" s="105"/>
      <c r="I61" s="106"/>
    </row>
    <row r="62" spans="1:9" x14ac:dyDescent="0.3">
      <c r="A62" s="23">
        <v>1</v>
      </c>
      <c r="B62" s="39" t="s">
        <v>79</v>
      </c>
      <c r="C62" s="40"/>
      <c r="D62" s="41"/>
      <c r="E62" s="7" t="s">
        <v>82</v>
      </c>
      <c r="F62" s="7">
        <v>1</v>
      </c>
      <c r="G62" s="39">
        <v>3</v>
      </c>
      <c r="H62" s="41"/>
      <c r="I62" s="7">
        <v>3</v>
      </c>
    </row>
    <row r="63" spans="1:9" x14ac:dyDescent="0.3">
      <c r="A63" s="23">
        <v>2</v>
      </c>
      <c r="B63" s="39" t="s">
        <v>80</v>
      </c>
      <c r="C63" s="40"/>
      <c r="D63" s="41"/>
      <c r="E63" s="7" t="s">
        <v>82</v>
      </c>
      <c r="F63" s="7">
        <v>1</v>
      </c>
      <c r="G63" s="39">
        <v>15</v>
      </c>
      <c r="H63" s="41"/>
      <c r="I63" s="7">
        <v>15</v>
      </c>
    </row>
    <row r="64" spans="1:9" x14ac:dyDescent="0.3">
      <c r="A64" s="23">
        <v>3</v>
      </c>
      <c r="B64" s="39" t="s">
        <v>81</v>
      </c>
      <c r="C64" s="40"/>
      <c r="D64" s="41"/>
      <c r="E64" s="7" t="s">
        <v>82</v>
      </c>
      <c r="F64" s="7">
        <v>1</v>
      </c>
      <c r="G64" s="39">
        <v>15</v>
      </c>
      <c r="H64" s="41"/>
      <c r="I64" s="7">
        <v>15</v>
      </c>
    </row>
    <row r="65" spans="1:9" ht="32.25" customHeight="1" x14ac:dyDescent="0.3">
      <c r="A65" s="23"/>
      <c r="B65" s="88" t="s">
        <v>113</v>
      </c>
      <c r="C65" s="89"/>
      <c r="D65" s="116"/>
      <c r="E65" s="7"/>
      <c r="F65" s="7"/>
      <c r="G65" s="39"/>
      <c r="H65" s="41"/>
      <c r="I65" s="34">
        <f>SUM(I62:I64)</f>
        <v>33</v>
      </c>
    </row>
    <row r="66" spans="1:9" x14ac:dyDescent="0.3">
      <c r="A66" s="104"/>
      <c r="B66" s="105"/>
      <c r="C66" s="105"/>
      <c r="D66" s="105"/>
      <c r="E66" s="105"/>
      <c r="F66" s="105"/>
      <c r="G66" s="105"/>
      <c r="H66" s="105"/>
      <c r="I66" s="106"/>
    </row>
    <row r="67" spans="1:9" x14ac:dyDescent="0.3">
      <c r="A67" s="104" t="s">
        <v>77</v>
      </c>
      <c r="B67" s="105"/>
      <c r="C67" s="105"/>
      <c r="D67" s="105"/>
      <c r="E67" s="105"/>
      <c r="F67" s="105"/>
      <c r="G67" s="105"/>
      <c r="H67" s="105"/>
      <c r="I67" s="106"/>
    </row>
    <row r="68" spans="1:9" x14ac:dyDescent="0.3">
      <c r="A68" s="23">
        <v>1</v>
      </c>
      <c r="B68" s="39" t="s">
        <v>79</v>
      </c>
      <c r="C68" s="40"/>
      <c r="D68" s="41"/>
      <c r="E68" s="7" t="s">
        <v>82</v>
      </c>
      <c r="F68" s="7">
        <v>1</v>
      </c>
      <c r="G68" s="39">
        <v>3</v>
      </c>
      <c r="H68" s="41"/>
      <c r="I68" s="7">
        <v>3</v>
      </c>
    </row>
    <row r="69" spans="1:9" x14ac:dyDescent="0.3">
      <c r="A69" s="23">
        <v>2</v>
      </c>
      <c r="B69" s="39" t="s">
        <v>80</v>
      </c>
      <c r="C69" s="40"/>
      <c r="D69" s="41"/>
      <c r="E69" s="7" t="s">
        <v>82</v>
      </c>
      <c r="F69" s="7">
        <v>1</v>
      </c>
      <c r="G69" s="39">
        <v>15</v>
      </c>
      <c r="H69" s="41"/>
      <c r="I69" s="7">
        <v>15</v>
      </c>
    </row>
    <row r="70" spans="1:9" x14ac:dyDescent="0.3">
      <c r="A70" s="23">
        <v>3</v>
      </c>
      <c r="B70" s="39" t="s">
        <v>81</v>
      </c>
      <c r="C70" s="40"/>
      <c r="D70" s="41"/>
      <c r="E70" s="7" t="s">
        <v>82</v>
      </c>
      <c r="F70" s="7">
        <v>1</v>
      </c>
      <c r="G70" s="39">
        <v>15</v>
      </c>
      <c r="H70" s="41"/>
      <c r="I70" s="7">
        <v>15</v>
      </c>
    </row>
    <row r="71" spans="1:9" ht="31.5" customHeight="1" x14ac:dyDescent="0.3">
      <c r="A71" s="23"/>
      <c r="B71" s="88" t="s">
        <v>110</v>
      </c>
      <c r="C71" s="89"/>
      <c r="D71" s="116"/>
      <c r="E71" s="7"/>
      <c r="F71" s="7"/>
      <c r="G71" s="39"/>
      <c r="H71" s="41"/>
      <c r="I71" s="34">
        <f>SUM(I68:I70)</f>
        <v>33</v>
      </c>
    </row>
    <row r="72" spans="1:9" x14ac:dyDescent="0.3">
      <c r="A72" s="104"/>
      <c r="B72" s="105"/>
      <c r="C72" s="105"/>
      <c r="D72" s="105"/>
      <c r="E72" s="105"/>
      <c r="F72" s="105"/>
      <c r="G72" s="105"/>
      <c r="H72" s="105"/>
      <c r="I72" s="106"/>
    </row>
    <row r="73" spans="1:9" x14ac:dyDescent="0.3">
      <c r="A73" s="104" t="s">
        <v>78</v>
      </c>
      <c r="B73" s="105"/>
      <c r="C73" s="105"/>
      <c r="D73" s="105"/>
      <c r="E73" s="105"/>
      <c r="F73" s="105"/>
      <c r="G73" s="105"/>
      <c r="H73" s="105"/>
      <c r="I73" s="106"/>
    </row>
    <row r="74" spans="1:9" x14ac:dyDescent="0.3">
      <c r="A74" s="23">
        <v>1</v>
      </c>
      <c r="B74" s="39" t="s">
        <v>79</v>
      </c>
      <c r="C74" s="40"/>
      <c r="D74" s="41"/>
      <c r="E74" s="7" t="s">
        <v>82</v>
      </c>
      <c r="F74" s="7">
        <v>1</v>
      </c>
      <c r="G74" s="39">
        <v>3</v>
      </c>
      <c r="H74" s="41"/>
      <c r="I74" s="7">
        <v>3</v>
      </c>
    </row>
    <row r="75" spans="1:9" x14ac:dyDescent="0.3">
      <c r="A75" s="23">
        <v>2</v>
      </c>
      <c r="B75" s="39" t="s">
        <v>80</v>
      </c>
      <c r="C75" s="40"/>
      <c r="D75" s="41"/>
      <c r="E75" s="7" t="s">
        <v>82</v>
      </c>
      <c r="F75" s="7">
        <v>1</v>
      </c>
      <c r="G75" s="39">
        <v>15</v>
      </c>
      <c r="H75" s="41"/>
      <c r="I75" s="7">
        <v>15</v>
      </c>
    </row>
    <row r="76" spans="1:9" x14ac:dyDescent="0.3">
      <c r="A76" s="23">
        <v>3</v>
      </c>
      <c r="B76" s="39" t="s">
        <v>81</v>
      </c>
      <c r="C76" s="40"/>
      <c r="D76" s="41"/>
      <c r="E76" s="7" t="s">
        <v>82</v>
      </c>
      <c r="F76" s="7">
        <v>1</v>
      </c>
      <c r="G76" s="39">
        <v>15</v>
      </c>
      <c r="H76" s="41"/>
      <c r="I76" s="7">
        <v>15</v>
      </c>
    </row>
    <row r="77" spans="1:9" ht="30.75" customHeight="1" x14ac:dyDescent="0.3">
      <c r="A77" s="23"/>
      <c r="B77" s="88" t="s">
        <v>108</v>
      </c>
      <c r="C77" s="89"/>
      <c r="D77" s="116"/>
      <c r="E77" s="7"/>
      <c r="F77" s="7"/>
      <c r="G77" s="39"/>
      <c r="H77" s="41"/>
      <c r="I77" s="34">
        <f>SUM(I74:I76)</f>
        <v>33</v>
      </c>
    </row>
    <row r="78" spans="1:9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3">
      <c r="A79" s="2"/>
      <c r="B79" s="2"/>
      <c r="C79" s="2"/>
      <c r="D79" s="2"/>
      <c r="E79" s="2"/>
      <c r="F79" s="2"/>
      <c r="G79" s="2"/>
      <c r="H79" s="2"/>
      <c r="I79" s="2" t="s">
        <v>54</v>
      </c>
    </row>
    <row r="80" spans="1:9" ht="39" customHeight="1" x14ac:dyDescent="0.3">
      <c r="A80" s="110" t="s">
        <v>62</v>
      </c>
      <c r="B80" s="102"/>
      <c r="C80" s="102"/>
      <c r="D80" s="102"/>
      <c r="E80" s="102"/>
      <c r="F80" s="102"/>
      <c r="G80" s="102"/>
      <c r="H80" s="102"/>
      <c r="I80" s="102"/>
    </row>
    <row r="81" spans="1:9" ht="75" customHeight="1" x14ac:dyDescent="0.3">
      <c r="A81" s="143" t="s">
        <v>4</v>
      </c>
      <c r="B81" s="91" t="s">
        <v>39</v>
      </c>
      <c r="C81" s="93"/>
      <c r="D81" s="39" t="s">
        <v>31</v>
      </c>
      <c r="E81" s="41"/>
      <c r="F81" s="145" t="s">
        <v>63</v>
      </c>
      <c r="G81" s="146"/>
      <c r="H81" s="145" t="s">
        <v>64</v>
      </c>
      <c r="I81" s="146"/>
    </row>
    <row r="82" spans="1:9" ht="51" customHeight="1" x14ac:dyDescent="0.3">
      <c r="A82" s="144"/>
      <c r="B82" s="94"/>
      <c r="C82" s="96"/>
      <c r="D82" s="7" t="s">
        <v>46</v>
      </c>
      <c r="E82" s="7" t="s">
        <v>9</v>
      </c>
      <c r="F82" s="147"/>
      <c r="G82" s="148"/>
      <c r="H82" s="147"/>
      <c r="I82" s="148"/>
    </row>
    <row r="83" spans="1:9" x14ac:dyDescent="0.3">
      <c r="A83" s="23">
        <v>1</v>
      </c>
      <c r="B83" s="114" t="s">
        <v>83</v>
      </c>
      <c r="C83" s="115"/>
      <c r="D83" s="26" t="s">
        <v>82</v>
      </c>
      <c r="E83" s="27">
        <v>22</v>
      </c>
      <c r="F83" s="57">
        <f>I65</f>
        <v>33</v>
      </c>
      <c r="G83" s="58"/>
      <c r="H83" s="57">
        <f>E83*F83</f>
        <v>726</v>
      </c>
      <c r="I83" s="58"/>
    </row>
    <row r="84" spans="1:9" x14ac:dyDescent="0.3">
      <c r="A84" s="23">
        <v>2</v>
      </c>
      <c r="B84" s="114" t="s">
        <v>84</v>
      </c>
      <c r="C84" s="115"/>
      <c r="D84" s="26" t="s">
        <v>82</v>
      </c>
      <c r="E84" s="27">
        <v>22</v>
      </c>
      <c r="F84" s="57">
        <f>I71</f>
        <v>33</v>
      </c>
      <c r="G84" s="58"/>
      <c r="H84" s="57">
        <f>E84*F84</f>
        <v>726</v>
      </c>
      <c r="I84" s="58"/>
    </row>
    <row r="85" spans="1:9" x14ac:dyDescent="0.3">
      <c r="A85" s="23">
        <v>3</v>
      </c>
      <c r="B85" s="114" t="s">
        <v>85</v>
      </c>
      <c r="C85" s="115"/>
      <c r="D85" s="26" t="s">
        <v>82</v>
      </c>
      <c r="E85" s="27">
        <v>22</v>
      </c>
      <c r="F85" s="57">
        <f>I77</f>
        <v>33</v>
      </c>
      <c r="G85" s="58"/>
      <c r="H85" s="57">
        <f>E85*F85</f>
        <v>726</v>
      </c>
      <c r="I85" s="58"/>
    </row>
    <row r="86" spans="1:9" ht="32.25" customHeight="1" x14ac:dyDescent="0.3">
      <c r="A86" s="23"/>
      <c r="B86" s="54" t="s">
        <v>112</v>
      </c>
      <c r="C86" s="55"/>
      <c r="D86" s="55"/>
      <c r="E86" s="55"/>
      <c r="F86" s="55"/>
      <c r="G86" s="56"/>
      <c r="H86" s="57">
        <f>SUM(H83:I85)</f>
        <v>2178</v>
      </c>
      <c r="I86" s="58"/>
    </row>
    <row r="87" spans="1:9" x14ac:dyDescent="0.3">
      <c r="A87" s="18"/>
      <c r="B87" s="21"/>
      <c r="C87" s="21"/>
      <c r="D87" s="17"/>
      <c r="E87" s="28"/>
      <c r="F87" s="29"/>
      <c r="G87" s="29"/>
      <c r="H87" s="12"/>
      <c r="I87" s="12"/>
    </row>
    <row r="88" spans="1:9" x14ac:dyDescent="0.3">
      <c r="A88" s="18"/>
      <c r="B88" s="31"/>
      <c r="C88" s="31"/>
      <c r="D88" s="17"/>
      <c r="E88" s="28"/>
      <c r="F88" s="29"/>
      <c r="G88" s="29"/>
      <c r="H88" s="12"/>
      <c r="I88" s="12" t="s">
        <v>58</v>
      </c>
    </row>
    <row r="89" spans="1:9" ht="45.75" customHeight="1" x14ac:dyDescent="0.3">
      <c r="A89" s="110" t="s">
        <v>66</v>
      </c>
      <c r="B89" s="102"/>
      <c r="C89" s="102"/>
      <c r="D89" s="102"/>
      <c r="E89" s="102"/>
      <c r="F89" s="102"/>
      <c r="G89" s="102"/>
      <c r="H89" s="102"/>
      <c r="I89" s="102"/>
    </row>
    <row r="90" spans="1:9" ht="28.8" x14ac:dyDescent="0.3">
      <c r="A90" s="22" t="s">
        <v>4</v>
      </c>
      <c r="B90" s="39" t="s">
        <v>7</v>
      </c>
      <c r="C90" s="40"/>
      <c r="D90" s="41"/>
      <c r="E90" s="7" t="s">
        <v>46</v>
      </c>
      <c r="F90" s="111" t="s">
        <v>11</v>
      </c>
      <c r="G90" s="112"/>
      <c r="H90" s="42" t="s">
        <v>49</v>
      </c>
      <c r="I90" s="43"/>
    </row>
    <row r="91" spans="1:9" x14ac:dyDescent="0.3">
      <c r="A91" s="42"/>
      <c r="B91" s="103"/>
      <c r="C91" s="103"/>
      <c r="D91" s="103"/>
      <c r="E91" s="103"/>
      <c r="F91" s="103"/>
      <c r="G91" s="103"/>
      <c r="H91" s="103"/>
      <c r="I91" s="43"/>
    </row>
    <row r="92" spans="1:9" x14ac:dyDescent="0.3">
      <c r="A92" s="104" t="s">
        <v>76</v>
      </c>
      <c r="B92" s="105"/>
      <c r="C92" s="105"/>
      <c r="D92" s="105"/>
      <c r="E92" s="105"/>
      <c r="F92" s="105"/>
      <c r="G92" s="105"/>
      <c r="H92" s="105"/>
      <c r="I92" s="106"/>
    </row>
    <row r="93" spans="1:9" x14ac:dyDescent="0.3">
      <c r="A93" s="6">
        <v>1</v>
      </c>
      <c r="B93" s="54" t="s">
        <v>36</v>
      </c>
      <c r="C93" s="107"/>
      <c r="D93" s="108"/>
      <c r="E93" s="26"/>
      <c r="F93" s="97"/>
      <c r="G93" s="98"/>
      <c r="H93" s="99"/>
      <c r="I93" s="100"/>
    </row>
    <row r="94" spans="1:9" x14ac:dyDescent="0.3">
      <c r="A94" s="6">
        <v>2</v>
      </c>
      <c r="B94" s="54" t="s">
        <v>37</v>
      </c>
      <c r="C94" s="107"/>
      <c r="D94" s="108"/>
      <c r="E94" s="26" t="s">
        <v>82</v>
      </c>
      <c r="F94" s="97">
        <v>3</v>
      </c>
      <c r="G94" s="98"/>
      <c r="H94" s="99">
        <v>100</v>
      </c>
      <c r="I94" s="100"/>
    </row>
    <row r="95" spans="1:9" x14ac:dyDescent="0.3">
      <c r="A95" s="6">
        <v>3</v>
      </c>
      <c r="B95" s="54" t="s">
        <v>38</v>
      </c>
      <c r="C95" s="107"/>
      <c r="D95" s="108"/>
      <c r="E95" s="26" t="s">
        <v>86</v>
      </c>
      <c r="F95" s="97" t="s">
        <v>88</v>
      </c>
      <c r="G95" s="98"/>
      <c r="H95" s="99">
        <v>50</v>
      </c>
      <c r="I95" s="100"/>
    </row>
    <row r="96" spans="1:9" x14ac:dyDescent="0.3">
      <c r="A96" s="6">
        <v>4</v>
      </c>
      <c r="B96" s="109" t="s">
        <v>12</v>
      </c>
      <c r="C96" s="107"/>
      <c r="D96" s="108"/>
      <c r="E96" s="26" t="s">
        <v>87</v>
      </c>
      <c r="F96" s="97">
        <v>1</v>
      </c>
      <c r="G96" s="98"/>
      <c r="H96" s="99">
        <v>5000</v>
      </c>
      <c r="I96" s="100"/>
    </row>
    <row r="97" spans="1:9" ht="31.5" customHeight="1" x14ac:dyDescent="0.3">
      <c r="A97" s="6"/>
      <c r="B97" s="54" t="s">
        <v>111</v>
      </c>
      <c r="C97" s="55"/>
      <c r="D97" s="56"/>
      <c r="E97" s="26"/>
      <c r="F97" s="97"/>
      <c r="G97" s="98"/>
      <c r="H97" s="57">
        <f>SUM(H93:I96)</f>
        <v>5150</v>
      </c>
      <c r="I97" s="58"/>
    </row>
    <row r="98" spans="1:9" x14ac:dyDescent="0.3">
      <c r="A98" s="42"/>
      <c r="B98" s="103"/>
      <c r="C98" s="103"/>
      <c r="D98" s="103"/>
      <c r="E98" s="103"/>
      <c r="F98" s="103"/>
      <c r="G98" s="103"/>
      <c r="H98" s="103"/>
      <c r="I98" s="43"/>
    </row>
    <row r="99" spans="1:9" x14ac:dyDescent="0.3">
      <c r="A99" s="104" t="s">
        <v>77</v>
      </c>
      <c r="B99" s="105"/>
      <c r="C99" s="105"/>
      <c r="D99" s="105"/>
      <c r="E99" s="105"/>
      <c r="F99" s="105"/>
      <c r="G99" s="105"/>
      <c r="H99" s="105"/>
      <c r="I99" s="106"/>
    </row>
    <row r="100" spans="1:9" x14ac:dyDescent="0.3">
      <c r="A100" s="6">
        <v>1</v>
      </c>
      <c r="B100" s="54" t="s">
        <v>36</v>
      </c>
      <c r="C100" s="107"/>
      <c r="D100" s="108"/>
      <c r="E100" s="26"/>
      <c r="F100" s="97"/>
      <c r="G100" s="98"/>
      <c r="H100" s="99"/>
      <c r="I100" s="100"/>
    </row>
    <row r="101" spans="1:9" x14ac:dyDescent="0.3">
      <c r="A101" s="6">
        <v>2</v>
      </c>
      <c r="B101" s="54" t="s">
        <v>37</v>
      </c>
      <c r="C101" s="107"/>
      <c r="D101" s="108"/>
      <c r="E101" s="26" t="s">
        <v>82</v>
      </c>
      <c r="F101" s="97">
        <v>3</v>
      </c>
      <c r="G101" s="98"/>
      <c r="H101" s="99">
        <v>100</v>
      </c>
      <c r="I101" s="100"/>
    </row>
    <row r="102" spans="1:9" x14ac:dyDescent="0.3">
      <c r="A102" s="6">
        <v>3</v>
      </c>
      <c r="B102" s="54" t="s">
        <v>38</v>
      </c>
      <c r="C102" s="107"/>
      <c r="D102" s="108"/>
      <c r="E102" s="26" t="s">
        <v>86</v>
      </c>
      <c r="F102" s="97" t="s">
        <v>88</v>
      </c>
      <c r="G102" s="98"/>
      <c r="H102" s="99">
        <v>50</v>
      </c>
      <c r="I102" s="100"/>
    </row>
    <row r="103" spans="1:9" x14ac:dyDescent="0.3">
      <c r="A103" s="6">
        <v>4</v>
      </c>
      <c r="B103" s="109" t="s">
        <v>12</v>
      </c>
      <c r="C103" s="107"/>
      <c r="D103" s="108"/>
      <c r="E103" s="26" t="s">
        <v>87</v>
      </c>
      <c r="F103" s="97">
        <v>1</v>
      </c>
      <c r="G103" s="98"/>
      <c r="H103" s="99">
        <v>5000</v>
      </c>
      <c r="I103" s="100"/>
    </row>
    <row r="104" spans="1:9" ht="30.75" customHeight="1" x14ac:dyDescent="0.3">
      <c r="A104" s="6"/>
      <c r="B104" s="54" t="s">
        <v>110</v>
      </c>
      <c r="C104" s="55"/>
      <c r="D104" s="56"/>
      <c r="E104" s="26"/>
      <c r="F104" s="97"/>
      <c r="G104" s="98"/>
      <c r="H104" s="57">
        <f>SUM(H100:I103)</f>
        <v>5150</v>
      </c>
      <c r="I104" s="58"/>
    </row>
    <row r="105" spans="1:9" x14ac:dyDescent="0.3">
      <c r="A105" s="42"/>
      <c r="B105" s="103"/>
      <c r="C105" s="103"/>
      <c r="D105" s="103"/>
      <c r="E105" s="103"/>
      <c r="F105" s="103"/>
      <c r="G105" s="103"/>
      <c r="H105" s="103"/>
      <c r="I105" s="43"/>
    </row>
    <row r="106" spans="1:9" x14ac:dyDescent="0.3">
      <c r="A106" s="104" t="s">
        <v>78</v>
      </c>
      <c r="B106" s="105"/>
      <c r="C106" s="105"/>
      <c r="D106" s="105"/>
      <c r="E106" s="105"/>
      <c r="F106" s="105"/>
      <c r="G106" s="105"/>
      <c r="H106" s="105"/>
      <c r="I106" s="106"/>
    </row>
    <row r="107" spans="1:9" x14ac:dyDescent="0.3">
      <c r="A107" s="6">
        <v>1</v>
      </c>
      <c r="B107" s="54" t="s">
        <v>36</v>
      </c>
      <c r="C107" s="107"/>
      <c r="D107" s="108"/>
      <c r="E107" s="26"/>
      <c r="F107" s="97"/>
      <c r="G107" s="98"/>
      <c r="H107" s="99"/>
      <c r="I107" s="100"/>
    </row>
    <row r="108" spans="1:9" x14ac:dyDescent="0.3">
      <c r="A108" s="6">
        <v>2</v>
      </c>
      <c r="B108" s="54" t="s">
        <v>37</v>
      </c>
      <c r="C108" s="107"/>
      <c r="D108" s="108"/>
      <c r="E108" s="26" t="s">
        <v>82</v>
      </c>
      <c r="F108" s="97">
        <v>3</v>
      </c>
      <c r="G108" s="98"/>
      <c r="H108" s="99">
        <v>100</v>
      </c>
      <c r="I108" s="100"/>
    </row>
    <row r="109" spans="1:9" x14ac:dyDescent="0.3">
      <c r="A109" s="6">
        <v>3</v>
      </c>
      <c r="B109" s="54" t="s">
        <v>38</v>
      </c>
      <c r="C109" s="107"/>
      <c r="D109" s="108"/>
      <c r="E109" s="26" t="s">
        <v>86</v>
      </c>
      <c r="F109" s="97" t="s">
        <v>88</v>
      </c>
      <c r="G109" s="98"/>
      <c r="H109" s="99">
        <v>50</v>
      </c>
      <c r="I109" s="100"/>
    </row>
    <row r="110" spans="1:9" x14ac:dyDescent="0.3">
      <c r="A110" s="6">
        <v>4</v>
      </c>
      <c r="B110" s="109" t="s">
        <v>12</v>
      </c>
      <c r="C110" s="107"/>
      <c r="D110" s="108"/>
      <c r="E110" s="26" t="s">
        <v>87</v>
      </c>
      <c r="F110" s="97">
        <v>1</v>
      </c>
      <c r="G110" s="98"/>
      <c r="H110" s="99">
        <v>5000</v>
      </c>
      <c r="I110" s="100"/>
    </row>
    <row r="111" spans="1:9" ht="33" customHeight="1" x14ac:dyDescent="0.3">
      <c r="A111" s="6"/>
      <c r="B111" s="54" t="s">
        <v>108</v>
      </c>
      <c r="C111" s="55"/>
      <c r="D111" s="56"/>
      <c r="E111" s="26"/>
      <c r="F111" s="97"/>
      <c r="G111" s="98"/>
      <c r="H111" s="57">
        <f>SUM(H107:I110)</f>
        <v>5150</v>
      </c>
      <c r="I111" s="58"/>
    </row>
    <row r="112" spans="1:9" x14ac:dyDescent="0.3">
      <c r="A112" s="23"/>
      <c r="B112" s="126" t="s">
        <v>109</v>
      </c>
      <c r="C112" s="127"/>
      <c r="D112" s="127"/>
      <c r="E112" s="127"/>
      <c r="F112" s="127"/>
      <c r="G112" s="128"/>
      <c r="H112" s="149">
        <f>H97+H104+H111</f>
        <v>15450</v>
      </c>
      <c r="I112" s="150"/>
    </row>
    <row r="113" spans="1:9" x14ac:dyDescent="0.3">
      <c r="A113" s="18"/>
      <c r="B113" s="21"/>
      <c r="C113" s="21"/>
      <c r="D113" s="17"/>
      <c r="E113" s="28"/>
      <c r="F113" s="29"/>
      <c r="G113" s="29"/>
      <c r="H113" s="12"/>
      <c r="I113" s="12"/>
    </row>
    <row r="114" spans="1:9" ht="237.75" customHeight="1" x14ac:dyDescent="0.3">
      <c r="A114" s="121" t="s">
        <v>67</v>
      </c>
      <c r="B114" s="122"/>
      <c r="C114" s="122"/>
      <c r="D114" s="122"/>
      <c r="E114" s="122"/>
      <c r="F114" s="122"/>
      <c r="G114" s="122"/>
      <c r="H114" s="122"/>
      <c r="I114" s="122"/>
    </row>
    <row r="115" spans="1:9" x14ac:dyDescent="0.3">
      <c r="A115" s="18"/>
      <c r="B115" s="31"/>
      <c r="C115" s="31"/>
      <c r="D115" s="17"/>
      <c r="E115" s="28"/>
      <c r="F115" s="29"/>
      <c r="G115" s="29"/>
      <c r="H115" s="12"/>
      <c r="I115" s="12"/>
    </row>
    <row r="116" spans="1:9" x14ac:dyDescent="0.3">
      <c r="A116" s="101" t="s">
        <v>28</v>
      </c>
      <c r="B116" s="101"/>
      <c r="C116" s="101"/>
      <c r="D116" s="101"/>
      <c r="E116" s="101"/>
      <c r="F116" s="101"/>
      <c r="G116" s="101"/>
      <c r="H116" s="101"/>
      <c r="I116" s="101"/>
    </row>
    <row r="117" spans="1:9" x14ac:dyDescent="0.3">
      <c r="A117" s="2"/>
      <c r="B117" s="2"/>
      <c r="C117" s="2"/>
      <c r="D117" s="2"/>
      <c r="E117" s="2"/>
      <c r="F117" s="2"/>
      <c r="G117" s="2"/>
      <c r="H117" s="2"/>
      <c r="I117" s="2" t="s">
        <v>59</v>
      </c>
    </row>
    <row r="118" spans="1:9" x14ac:dyDescent="0.3">
      <c r="A118" s="102" t="s">
        <v>29</v>
      </c>
      <c r="B118" s="102"/>
      <c r="C118" s="102"/>
      <c r="D118" s="102"/>
      <c r="E118" s="102"/>
      <c r="F118" s="102"/>
      <c r="G118" s="102"/>
      <c r="H118" s="102"/>
      <c r="I118" s="102"/>
    </row>
    <row r="119" spans="1:9" x14ac:dyDescent="0.3">
      <c r="A119" s="76" t="s">
        <v>4</v>
      </c>
      <c r="B119" s="145" t="s">
        <v>13</v>
      </c>
      <c r="C119" s="146"/>
      <c r="D119" s="42"/>
      <c r="E119" s="103"/>
      <c r="F119" s="132"/>
      <c r="G119" s="132"/>
      <c r="H119" s="132"/>
      <c r="I119" s="132"/>
    </row>
    <row r="120" spans="1:9" x14ac:dyDescent="0.3">
      <c r="A120" s="77"/>
      <c r="B120" s="147"/>
      <c r="C120" s="148"/>
      <c r="D120" s="63" t="s">
        <v>40</v>
      </c>
      <c r="E120" s="151"/>
      <c r="F120" s="152" t="s">
        <v>41</v>
      </c>
      <c r="G120" s="153"/>
      <c r="H120" s="152" t="s">
        <v>42</v>
      </c>
      <c r="I120" s="153"/>
    </row>
    <row r="121" spans="1:9" ht="45" customHeight="1" x14ac:dyDescent="0.3">
      <c r="A121" s="23">
        <v>1</v>
      </c>
      <c r="B121" s="88" t="s">
        <v>107</v>
      </c>
      <c r="C121" s="89"/>
      <c r="D121" s="85">
        <f>H83</f>
        <v>726</v>
      </c>
      <c r="E121" s="86"/>
      <c r="F121" s="85">
        <f>H84</f>
        <v>726</v>
      </c>
      <c r="G121" s="86"/>
      <c r="H121" s="149">
        <f>H85</f>
        <v>726</v>
      </c>
      <c r="I121" s="155"/>
    </row>
    <row r="122" spans="1:9" ht="66.75" customHeight="1" x14ac:dyDescent="0.3">
      <c r="A122" s="23">
        <v>2</v>
      </c>
      <c r="B122" s="88" t="s">
        <v>103</v>
      </c>
      <c r="C122" s="89"/>
      <c r="D122" s="85">
        <f>H97</f>
        <v>5150</v>
      </c>
      <c r="E122" s="86"/>
      <c r="F122" s="85">
        <f>H104</f>
        <v>5150</v>
      </c>
      <c r="G122" s="86"/>
      <c r="H122" s="59">
        <f>H111</f>
        <v>5150</v>
      </c>
      <c r="I122" s="61"/>
    </row>
    <row r="123" spans="1:9" ht="78" customHeight="1" x14ac:dyDescent="0.3">
      <c r="A123" s="23">
        <v>3</v>
      </c>
      <c r="B123" s="88" t="s">
        <v>104</v>
      </c>
      <c r="C123" s="89"/>
      <c r="D123" s="85">
        <f>SUM(D121:E122)</f>
        <v>5876</v>
      </c>
      <c r="E123" s="86"/>
      <c r="F123" s="85">
        <f>SUM(F121:G122)</f>
        <v>5876</v>
      </c>
      <c r="G123" s="86"/>
      <c r="H123" s="59">
        <f>SUM(H121:I122)</f>
        <v>5876</v>
      </c>
      <c r="I123" s="87"/>
    </row>
    <row r="124" spans="1:9" ht="81.75" customHeight="1" x14ac:dyDescent="0.3">
      <c r="A124" s="23">
        <v>4</v>
      </c>
      <c r="B124" s="88" t="s">
        <v>105</v>
      </c>
      <c r="C124" s="89"/>
      <c r="D124" s="85">
        <f>IF(E83=0,0,D123/E83)</f>
        <v>267.09090909090907</v>
      </c>
      <c r="E124" s="86"/>
      <c r="F124" s="85">
        <f>IF(E84=0,0,F123/E84)</f>
        <v>267.09090909090907</v>
      </c>
      <c r="G124" s="86"/>
      <c r="H124" s="59">
        <f>IF(E85=0,0,H123/E85)</f>
        <v>267.09090909090907</v>
      </c>
      <c r="I124" s="87"/>
    </row>
    <row r="125" spans="1:9" ht="80.25" customHeight="1" x14ac:dyDescent="0.3">
      <c r="A125" s="23">
        <v>5</v>
      </c>
      <c r="B125" s="88" t="s">
        <v>106</v>
      </c>
      <c r="C125" s="89"/>
      <c r="D125" s="59">
        <f>D123+F123+H123</f>
        <v>17628</v>
      </c>
      <c r="E125" s="154"/>
      <c r="F125" s="154"/>
      <c r="G125" s="154"/>
      <c r="H125" s="154"/>
      <c r="I125" s="87"/>
    </row>
    <row r="126" spans="1:9" x14ac:dyDescent="0.3">
      <c r="A126" s="18"/>
      <c r="B126" s="15"/>
      <c r="C126" s="15"/>
      <c r="D126" s="15"/>
      <c r="E126" s="12"/>
      <c r="F126" s="16"/>
      <c r="G126" s="16"/>
      <c r="H126" s="16"/>
      <c r="I126" s="16"/>
    </row>
    <row r="127" spans="1:9" x14ac:dyDescent="0.3">
      <c r="A127" s="18"/>
      <c r="B127" s="15"/>
      <c r="C127" s="15"/>
      <c r="D127" s="15"/>
      <c r="E127" s="12"/>
      <c r="F127" s="16"/>
      <c r="G127" s="16"/>
      <c r="H127" s="16"/>
      <c r="I127" s="16" t="s">
        <v>61</v>
      </c>
    </row>
    <row r="128" spans="1:9" ht="15.75" customHeight="1" x14ac:dyDescent="0.3">
      <c r="A128" s="90" t="s">
        <v>43</v>
      </c>
      <c r="B128" s="90"/>
      <c r="C128" s="90"/>
      <c r="D128" s="90"/>
      <c r="E128" s="90"/>
      <c r="F128" s="90"/>
      <c r="G128" s="90"/>
      <c r="H128" s="90"/>
      <c r="I128" s="90"/>
    </row>
    <row r="129" spans="1:9" ht="30" customHeight="1" x14ac:dyDescent="0.3">
      <c r="A129" s="76" t="s">
        <v>4</v>
      </c>
      <c r="B129" s="91" t="s">
        <v>14</v>
      </c>
      <c r="C129" s="92"/>
      <c r="D129" s="93"/>
      <c r="E129" s="5"/>
      <c r="F129" s="42"/>
      <c r="G129" s="43"/>
      <c r="H129" s="42"/>
      <c r="I129" s="43"/>
    </row>
    <row r="130" spans="1:9" ht="24" x14ac:dyDescent="0.3">
      <c r="A130" s="77"/>
      <c r="B130" s="94"/>
      <c r="C130" s="95"/>
      <c r="D130" s="96"/>
      <c r="E130" s="14" t="s">
        <v>40</v>
      </c>
      <c r="F130" s="63" t="s">
        <v>41</v>
      </c>
      <c r="G130" s="64"/>
      <c r="H130" s="63" t="s">
        <v>42</v>
      </c>
      <c r="I130" s="64"/>
    </row>
    <row r="131" spans="1:9" ht="30.75" customHeight="1" x14ac:dyDescent="0.3">
      <c r="A131" s="6">
        <v>1</v>
      </c>
      <c r="B131" s="54" t="s">
        <v>102</v>
      </c>
      <c r="C131" s="55"/>
      <c r="D131" s="56"/>
      <c r="E131" s="33">
        <f>D124</f>
        <v>267.09090909090907</v>
      </c>
      <c r="F131" s="47">
        <f>F124</f>
        <v>267.09090909090907</v>
      </c>
      <c r="G131" s="53"/>
      <c r="H131" s="47">
        <f>H124</f>
        <v>267.09090909090907</v>
      </c>
      <c r="I131" s="53"/>
    </row>
    <row r="132" spans="1:9" ht="15" customHeight="1" x14ac:dyDescent="0.3">
      <c r="A132" s="6">
        <v>2</v>
      </c>
      <c r="B132" s="54" t="s">
        <v>32</v>
      </c>
      <c r="C132" s="55"/>
      <c r="D132" s="56"/>
      <c r="E132" s="7">
        <v>20</v>
      </c>
      <c r="F132" s="42">
        <v>20</v>
      </c>
      <c r="G132" s="43"/>
      <c r="H132" s="42">
        <v>20</v>
      </c>
      <c r="I132" s="43"/>
    </row>
    <row r="133" spans="1:9" ht="31.5" customHeight="1" x14ac:dyDescent="0.3">
      <c r="A133" s="38">
        <v>3</v>
      </c>
      <c r="B133" s="54" t="s">
        <v>101</v>
      </c>
      <c r="C133" s="55"/>
      <c r="D133" s="56"/>
      <c r="E133" s="36">
        <f>(E131*E132)/100</f>
        <v>53.418181818181807</v>
      </c>
      <c r="F133" s="84">
        <f>(F131*F132)/100</f>
        <v>53.418181818181807</v>
      </c>
      <c r="G133" s="48"/>
      <c r="H133" s="84">
        <f>(H131*H132)/100</f>
        <v>53.418181818181807</v>
      </c>
      <c r="I133" s="48"/>
    </row>
    <row r="134" spans="1:9" ht="31.5" customHeight="1" x14ac:dyDescent="0.3">
      <c r="A134" s="38">
        <v>4</v>
      </c>
      <c r="B134" s="54" t="s">
        <v>100</v>
      </c>
      <c r="C134" s="55"/>
      <c r="D134" s="56"/>
      <c r="E134" s="35">
        <f>E131+E133</f>
        <v>320.5090909090909</v>
      </c>
      <c r="F134" s="57">
        <f>F131+F133</f>
        <v>320.5090909090909</v>
      </c>
      <c r="G134" s="58"/>
      <c r="H134" s="57">
        <f>H131+H133</f>
        <v>320.5090909090909</v>
      </c>
      <c r="I134" s="58"/>
    </row>
    <row r="135" spans="1:9" ht="33" customHeight="1" x14ac:dyDescent="0.3">
      <c r="A135" s="38">
        <v>5</v>
      </c>
      <c r="B135" s="54" t="s">
        <v>30</v>
      </c>
      <c r="C135" s="55"/>
      <c r="D135" s="56"/>
      <c r="E135" s="8">
        <v>3000</v>
      </c>
      <c r="F135" s="74">
        <v>3000</v>
      </c>
      <c r="G135" s="75"/>
      <c r="H135" s="74">
        <v>3000</v>
      </c>
      <c r="I135" s="75"/>
    </row>
    <row r="136" spans="1:9" ht="33" customHeight="1" x14ac:dyDescent="0.3">
      <c r="A136" s="38">
        <v>6</v>
      </c>
      <c r="B136" s="54" t="s">
        <v>69</v>
      </c>
      <c r="C136" s="55"/>
      <c r="D136" s="56"/>
      <c r="E136" s="8">
        <v>1500</v>
      </c>
      <c r="F136" s="74">
        <v>1500</v>
      </c>
      <c r="G136" s="75"/>
      <c r="H136" s="74">
        <v>1500</v>
      </c>
      <c r="I136" s="75"/>
    </row>
    <row r="137" spans="1:9" x14ac:dyDescent="0.3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0.75" customHeight="1" x14ac:dyDescent="0.3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x14ac:dyDescent="0.3">
      <c r="A139" s="18"/>
      <c r="B139" s="18"/>
      <c r="C139" s="18"/>
      <c r="D139" s="18"/>
      <c r="E139" s="18"/>
      <c r="F139" s="18"/>
      <c r="G139" s="18"/>
      <c r="H139" s="18"/>
      <c r="I139" s="18" t="s">
        <v>65</v>
      </c>
    </row>
    <row r="140" spans="1:9" x14ac:dyDescent="0.3">
      <c r="A140" s="62" t="s">
        <v>44</v>
      </c>
      <c r="B140" s="62"/>
      <c r="C140" s="62"/>
      <c r="D140" s="62"/>
      <c r="E140" s="62"/>
      <c r="F140" s="62"/>
      <c r="G140" s="62"/>
      <c r="H140" s="62"/>
      <c r="I140" s="62"/>
    </row>
    <row r="141" spans="1:9" x14ac:dyDescent="0.3">
      <c r="A141" s="76" t="s">
        <v>4</v>
      </c>
      <c r="B141" s="78" t="s">
        <v>15</v>
      </c>
      <c r="C141" s="79"/>
      <c r="D141" s="80"/>
      <c r="E141" s="5"/>
      <c r="F141" s="42"/>
      <c r="G141" s="43"/>
      <c r="H141" s="42"/>
      <c r="I141" s="43"/>
    </row>
    <row r="142" spans="1:9" ht="24" x14ac:dyDescent="0.3">
      <c r="A142" s="77"/>
      <c r="B142" s="81"/>
      <c r="C142" s="82"/>
      <c r="D142" s="83"/>
      <c r="E142" s="14" t="s">
        <v>40</v>
      </c>
      <c r="F142" s="63" t="s">
        <v>41</v>
      </c>
      <c r="G142" s="64"/>
      <c r="H142" s="63" t="s">
        <v>42</v>
      </c>
      <c r="I142" s="64"/>
    </row>
    <row r="143" spans="1:9" x14ac:dyDescent="0.3">
      <c r="A143" s="67">
        <v>1</v>
      </c>
      <c r="B143" s="69" t="s">
        <v>33</v>
      </c>
      <c r="C143" s="70"/>
      <c r="D143" s="20" t="s">
        <v>50</v>
      </c>
      <c r="E143" s="11"/>
      <c r="F143" s="65"/>
      <c r="G143" s="66"/>
      <c r="H143" s="65"/>
      <c r="I143" s="66"/>
    </row>
    <row r="144" spans="1:9" x14ac:dyDescent="0.3">
      <c r="A144" s="68"/>
      <c r="B144" s="71"/>
      <c r="C144" s="72"/>
      <c r="D144" s="32" t="s">
        <v>97</v>
      </c>
      <c r="E144" s="37">
        <f>E83</f>
        <v>22</v>
      </c>
      <c r="F144" s="73">
        <f>E84</f>
        <v>22</v>
      </c>
      <c r="G144" s="48"/>
      <c r="H144" s="73">
        <f>E85</f>
        <v>22</v>
      </c>
      <c r="I144" s="48"/>
    </row>
    <row r="145" spans="1:9" ht="32.25" customHeight="1" x14ac:dyDescent="0.3">
      <c r="A145" s="6">
        <v>2</v>
      </c>
      <c r="B145" s="54" t="s">
        <v>98</v>
      </c>
      <c r="C145" s="55"/>
      <c r="D145" s="56"/>
      <c r="E145" s="34">
        <v>1000</v>
      </c>
      <c r="F145" s="47">
        <v>1000</v>
      </c>
      <c r="G145" s="48"/>
      <c r="H145" s="47">
        <v>1000</v>
      </c>
      <c r="I145" s="48"/>
    </row>
    <row r="146" spans="1:9" ht="32.25" customHeight="1" x14ac:dyDescent="0.3">
      <c r="A146" s="6">
        <v>3</v>
      </c>
      <c r="B146" s="54" t="s">
        <v>99</v>
      </c>
      <c r="C146" s="55"/>
      <c r="D146" s="56"/>
      <c r="E146" s="35">
        <f>E144*E145</f>
        <v>22000</v>
      </c>
      <c r="F146" s="57">
        <f>F144*F145</f>
        <v>22000</v>
      </c>
      <c r="G146" s="58"/>
      <c r="H146" s="57">
        <f>H144*H145</f>
        <v>22000</v>
      </c>
      <c r="I146" s="58"/>
    </row>
    <row r="147" spans="1:9" ht="33" customHeight="1" x14ac:dyDescent="0.3">
      <c r="A147" s="6">
        <v>4</v>
      </c>
      <c r="B147" s="54" t="s">
        <v>90</v>
      </c>
      <c r="C147" s="55"/>
      <c r="D147" s="56"/>
      <c r="E147" s="59">
        <f>E146+F146+H146</f>
        <v>66000</v>
      </c>
      <c r="F147" s="60"/>
      <c r="G147" s="60"/>
      <c r="H147" s="60"/>
      <c r="I147" s="61"/>
    </row>
    <row r="148" spans="1:9" x14ac:dyDescent="0.3">
      <c r="A148" s="21"/>
      <c r="B148" s="17"/>
      <c r="C148" s="17"/>
      <c r="D148" s="17"/>
      <c r="E148" s="17"/>
      <c r="F148" s="17"/>
      <c r="G148" s="17"/>
      <c r="H148" s="19"/>
      <c r="I148" s="19"/>
    </row>
    <row r="149" spans="1:9" x14ac:dyDescent="0.3">
      <c r="A149" s="31"/>
      <c r="B149" s="17"/>
      <c r="C149" s="17"/>
      <c r="D149" s="17"/>
      <c r="E149" s="17"/>
      <c r="F149" s="17"/>
      <c r="G149" s="17"/>
      <c r="H149" s="19"/>
      <c r="I149" s="19" t="s">
        <v>68</v>
      </c>
    </row>
    <row r="150" spans="1:9" x14ac:dyDescent="0.3">
      <c r="A150" s="62" t="s">
        <v>45</v>
      </c>
      <c r="B150" s="62"/>
      <c r="C150" s="62"/>
      <c r="D150" s="62"/>
      <c r="E150" s="62"/>
      <c r="F150" s="62"/>
      <c r="G150" s="62"/>
      <c r="H150" s="62"/>
      <c r="I150" s="62"/>
    </row>
    <row r="151" spans="1:9" ht="28.8" x14ac:dyDescent="0.3">
      <c r="A151" s="5" t="s">
        <v>4</v>
      </c>
      <c r="B151" s="39" t="s">
        <v>15</v>
      </c>
      <c r="C151" s="40"/>
      <c r="D151" s="40"/>
      <c r="E151" s="40"/>
      <c r="F151" s="40"/>
      <c r="G151" s="41"/>
      <c r="H151" s="42" t="s">
        <v>34</v>
      </c>
      <c r="I151" s="43"/>
    </row>
    <row r="152" spans="1:9" x14ac:dyDescent="0.3">
      <c r="A152" s="6">
        <v>1</v>
      </c>
      <c r="B152" s="44" t="s">
        <v>90</v>
      </c>
      <c r="C152" s="45"/>
      <c r="D152" s="45"/>
      <c r="E152" s="45"/>
      <c r="F152" s="45"/>
      <c r="G152" s="46"/>
      <c r="H152" s="47">
        <f>E147</f>
        <v>66000</v>
      </c>
      <c r="I152" s="48"/>
    </row>
    <row r="153" spans="1:9" x14ac:dyDescent="0.3">
      <c r="A153" s="6">
        <v>5</v>
      </c>
      <c r="B153" s="44" t="s">
        <v>91</v>
      </c>
      <c r="C153" s="45"/>
      <c r="D153" s="45"/>
      <c r="E153" s="45"/>
      <c r="F153" s="45"/>
      <c r="G153" s="46"/>
      <c r="H153" s="47">
        <f>D125</f>
        <v>17628</v>
      </c>
      <c r="I153" s="48"/>
    </row>
    <row r="154" spans="1:9" x14ac:dyDescent="0.3">
      <c r="A154" s="6">
        <v>6</v>
      </c>
      <c r="B154" s="44" t="s">
        <v>92</v>
      </c>
      <c r="C154" s="45"/>
      <c r="D154" s="45"/>
      <c r="E154" s="45"/>
      <c r="F154" s="45"/>
      <c r="G154" s="46"/>
      <c r="H154" s="47">
        <f>H152-H153</f>
        <v>48372</v>
      </c>
      <c r="I154" s="48"/>
    </row>
    <row r="155" spans="1:9" ht="14.25" customHeight="1" x14ac:dyDescent="0.3">
      <c r="A155" s="6">
        <v>7</v>
      </c>
      <c r="B155" s="44" t="s">
        <v>93</v>
      </c>
      <c r="C155" s="45"/>
      <c r="D155" s="45"/>
      <c r="E155" s="45"/>
      <c r="F155" s="45"/>
      <c r="G155" s="46"/>
      <c r="H155" s="50">
        <f>H154/H152</f>
        <v>0.73290909090909095</v>
      </c>
      <c r="I155" s="51"/>
    </row>
    <row r="156" spans="1:9" x14ac:dyDescent="0.3">
      <c r="A156" s="6">
        <v>8</v>
      </c>
      <c r="B156" s="44" t="s">
        <v>35</v>
      </c>
      <c r="C156" s="45"/>
      <c r="D156" s="45"/>
      <c r="E156" s="45"/>
      <c r="F156" s="45"/>
      <c r="G156" s="46"/>
      <c r="H156" s="52">
        <v>0.04</v>
      </c>
      <c r="I156" s="43"/>
    </row>
    <row r="157" spans="1:9" x14ac:dyDescent="0.3">
      <c r="A157" s="6">
        <v>9</v>
      </c>
      <c r="B157" s="44" t="s">
        <v>94</v>
      </c>
      <c r="C157" s="45"/>
      <c r="D157" s="45"/>
      <c r="E157" s="45"/>
      <c r="F157" s="45"/>
      <c r="G157" s="46"/>
      <c r="H157" s="47">
        <f>H152*H156</f>
        <v>2640</v>
      </c>
      <c r="I157" s="53"/>
    </row>
    <row r="158" spans="1:9" x14ac:dyDescent="0.3">
      <c r="A158" s="6">
        <v>10</v>
      </c>
      <c r="B158" s="44" t="s">
        <v>95</v>
      </c>
      <c r="C158" s="45"/>
      <c r="D158" s="45"/>
      <c r="E158" s="45"/>
      <c r="F158" s="45"/>
      <c r="G158" s="46"/>
      <c r="H158" s="47">
        <f>H152-H153-H157</f>
        <v>45732</v>
      </c>
      <c r="I158" s="48"/>
    </row>
    <row r="159" spans="1:9" x14ac:dyDescent="0.3">
      <c r="A159" s="30">
        <v>11</v>
      </c>
      <c r="B159" s="44" t="s">
        <v>96</v>
      </c>
      <c r="C159" s="45"/>
      <c r="D159" s="45"/>
      <c r="E159" s="45"/>
      <c r="F159" s="45"/>
      <c r="G159" s="46"/>
      <c r="H159" s="47" t="s">
        <v>89</v>
      </c>
      <c r="I159" s="48"/>
    </row>
    <row r="160" spans="1:9" ht="2.25" customHeight="1" x14ac:dyDescent="0.3">
      <c r="A160" s="13"/>
      <c r="B160" s="17"/>
      <c r="C160" s="17"/>
      <c r="D160" s="17"/>
      <c r="E160" s="17"/>
      <c r="F160" s="17"/>
      <c r="G160" s="17"/>
      <c r="H160" s="19"/>
      <c r="I160" s="19"/>
    </row>
    <row r="161" spans="1:9" ht="9" customHeight="1" x14ac:dyDescent="0.3">
      <c r="A161" s="31"/>
      <c r="B161" s="17"/>
      <c r="C161" s="17"/>
      <c r="D161" s="17"/>
      <c r="E161" s="17"/>
      <c r="F161" s="17"/>
      <c r="G161" s="17"/>
      <c r="H161" s="19"/>
      <c r="I161" s="19"/>
    </row>
    <row r="164" spans="1:9" x14ac:dyDescent="0.3">
      <c r="A164" s="49" t="s">
        <v>16</v>
      </c>
      <c r="B164" s="49"/>
      <c r="C164" s="49"/>
      <c r="E164" s="1"/>
      <c r="G164" s="1"/>
      <c r="H164" s="1"/>
      <c r="I164" s="1"/>
    </row>
    <row r="165" spans="1:9" x14ac:dyDescent="0.3">
      <c r="E165" s="9" t="s">
        <v>17</v>
      </c>
      <c r="H165" s="9" t="s">
        <v>18</v>
      </c>
    </row>
  </sheetData>
  <mergeCells count="274">
    <mergeCell ref="B131:D131"/>
    <mergeCell ref="F131:G131"/>
    <mergeCell ref="H131:I131"/>
    <mergeCell ref="A119:A120"/>
    <mergeCell ref="B119:C120"/>
    <mergeCell ref="D119:E119"/>
    <mergeCell ref="F119:G119"/>
    <mergeCell ref="D120:E120"/>
    <mergeCell ref="F120:G120"/>
    <mergeCell ref="D124:E124"/>
    <mergeCell ref="B125:C125"/>
    <mergeCell ref="D125:I125"/>
    <mergeCell ref="H122:I122"/>
    <mergeCell ref="H119:I119"/>
    <mergeCell ref="H120:I120"/>
    <mergeCell ref="H121:I121"/>
    <mergeCell ref="B121:C121"/>
    <mergeCell ref="D121:E121"/>
    <mergeCell ref="F121:G121"/>
    <mergeCell ref="B122:C122"/>
    <mergeCell ref="D122:E122"/>
    <mergeCell ref="F122:G122"/>
    <mergeCell ref="F129:G129"/>
    <mergeCell ref="H129:I129"/>
    <mergeCell ref="B110:D110"/>
    <mergeCell ref="F110:G110"/>
    <mergeCell ref="H110:I110"/>
    <mergeCell ref="B111:D111"/>
    <mergeCell ref="F111:G111"/>
    <mergeCell ref="H111:I111"/>
    <mergeCell ref="H112:I112"/>
    <mergeCell ref="B112:G112"/>
    <mergeCell ref="A114:I114"/>
    <mergeCell ref="B107:D107"/>
    <mergeCell ref="F107:G107"/>
    <mergeCell ref="H107:I107"/>
    <mergeCell ref="B108:D108"/>
    <mergeCell ref="F108:G108"/>
    <mergeCell ref="H108:I108"/>
    <mergeCell ref="B109:D109"/>
    <mergeCell ref="F109:G109"/>
    <mergeCell ref="H109:I109"/>
    <mergeCell ref="B76:D76"/>
    <mergeCell ref="G76:H76"/>
    <mergeCell ref="B77:D77"/>
    <mergeCell ref="G77:H77"/>
    <mergeCell ref="A81:A82"/>
    <mergeCell ref="B81:C82"/>
    <mergeCell ref="D81:E81"/>
    <mergeCell ref="F81:G82"/>
    <mergeCell ref="H81:I82"/>
    <mergeCell ref="A80:I80"/>
    <mergeCell ref="B70:D70"/>
    <mergeCell ref="G70:H70"/>
    <mergeCell ref="B71:D71"/>
    <mergeCell ref="G71:H71"/>
    <mergeCell ref="A72:I72"/>
    <mergeCell ref="A73:I73"/>
    <mergeCell ref="B74:D74"/>
    <mergeCell ref="G74:H74"/>
    <mergeCell ref="B75:D75"/>
    <mergeCell ref="G75:H75"/>
    <mergeCell ref="A8:E8"/>
    <mergeCell ref="F8:I8"/>
    <mergeCell ref="A9:E9"/>
    <mergeCell ref="F9:I9"/>
    <mergeCell ref="A2:I2"/>
    <mergeCell ref="A3:I3"/>
    <mergeCell ref="A4:I4"/>
    <mergeCell ref="A6:I6"/>
    <mergeCell ref="A7:E7"/>
    <mergeCell ref="F7:I7"/>
    <mergeCell ref="A14:E14"/>
    <mergeCell ref="F14:I14"/>
    <mergeCell ref="A15:E15"/>
    <mergeCell ref="F15:I15"/>
    <mergeCell ref="A13:E13"/>
    <mergeCell ref="F13:I13"/>
    <mergeCell ref="A17:I17"/>
    <mergeCell ref="A10:E10"/>
    <mergeCell ref="F10:I10"/>
    <mergeCell ref="A11:E11"/>
    <mergeCell ref="F11:I11"/>
    <mergeCell ref="A12:E12"/>
    <mergeCell ref="F12:I12"/>
    <mergeCell ref="A20:E20"/>
    <mergeCell ref="F20:I20"/>
    <mergeCell ref="A22:I22"/>
    <mergeCell ref="A23:E23"/>
    <mergeCell ref="F23:I23"/>
    <mergeCell ref="A19:E19"/>
    <mergeCell ref="F19:I19"/>
    <mergeCell ref="A18:E18"/>
    <mergeCell ref="F18:I18"/>
    <mergeCell ref="A32:I32"/>
    <mergeCell ref="A33:E33"/>
    <mergeCell ref="F33:I33"/>
    <mergeCell ref="A29:E29"/>
    <mergeCell ref="F29:I29"/>
    <mergeCell ref="A26:I26"/>
    <mergeCell ref="A27:E27"/>
    <mergeCell ref="F27:I27"/>
    <mergeCell ref="A28:E28"/>
    <mergeCell ref="F28:I28"/>
    <mergeCell ref="A39:I39"/>
    <mergeCell ref="A41:I41"/>
    <mergeCell ref="B42:G42"/>
    <mergeCell ref="H42:I42"/>
    <mergeCell ref="A35:I35"/>
    <mergeCell ref="A36:E36"/>
    <mergeCell ref="F36:I36"/>
    <mergeCell ref="A37:E37"/>
    <mergeCell ref="F37:I37"/>
    <mergeCell ref="A49:I49"/>
    <mergeCell ref="B50:C50"/>
    <mergeCell ref="D50:E50"/>
    <mergeCell ref="G50:H50"/>
    <mergeCell ref="B45:G45"/>
    <mergeCell ref="H45:I45"/>
    <mergeCell ref="A46:G46"/>
    <mergeCell ref="H46:I46"/>
    <mergeCell ref="B43:G43"/>
    <mergeCell ref="H43:I43"/>
    <mergeCell ref="B44:G44"/>
    <mergeCell ref="H44:I44"/>
    <mergeCell ref="G53:H53"/>
    <mergeCell ref="A53:F53"/>
    <mergeCell ref="A55:I55"/>
    <mergeCell ref="B52:C52"/>
    <mergeCell ref="D52:E52"/>
    <mergeCell ref="G52:H52"/>
    <mergeCell ref="B51:C51"/>
    <mergeCell ref="D51:E51"/>
    <mergeCell ref="G51:H51"/>
    <mergeCell ref="A58:I58"/>
    <mergeCell ref="B59:D59"/>
    <mergeCell ref="B85:C85"/>
    <mergeCell ref="B83:C83"/>
    <mergeCell ref="B84:C84"/>
    <mergeCell ref="F85:G85"/>
    <mergeCell ref="H85:I85"/>
    <mergeCell ref="G59:H59"/>
    <mergeCell ref="A60:I60"/>
    <mergeCell ref="A61:I61"/>
    <mergeCell ref="B62:D62"/>
    <mergeCell ref="G62:H62"/>
    <mergeCell ref="B63:D63"/>
    <mergeCell ref="G63:H63"/>
    <mergeCell ref="B64:D64"/>
    <mergeCell ref="G64:H64"/>
    <mergeCell ref="B65:D65"/>
    <mergeCell ref="G65:H65"/>
    <mergeCell ref="A66:I66"/>
    <mergeCell ref="A67:I67"/>
    <mergeCell ref="B68:D68"/>
    <mergeCell ref="G68:H68"/>
    <mergeCell ref="B69:D69"/>
    <mergeCell ref="G69:H69"/>
    <mergeCell ref="A89:I89"/>
    <mergeCell ref="F83:G83"/>
    <mergeCell ref="H83:I83"/>
    <mergeCell ref="F84:G84"/>
    <mergeCell ref="H84:I84"/>
    <mergeCell ref="B90:D90"/>
    <mergeCell ref="F90:G90"/>
    <mergeCell ref="H90:I90"/>
    <mergeCell ref="A91:I91"/>
    <mergeCell ref="B86:G86"/>
    <mergeCell ref="H86:I86"/>
    <mergeCell ref="A92:I92"/>
    <mergeCell ref="B95:D95"/>
    <mergeCell ref="F95:G95"/>
    <mergeCell ref="H95:I95"/>
    <mergeCell ref="B96:D96"/>
    <mergeCell ref="F96:G96"/>
    <mergeCell ref="H96:I96"/>
    <mergeCell ref="B93:D93"/>
    <mergeCell ref="F93:G93"/>
    <mergeCell ref="H93:I93"/>
    <mergeCell ref="B94:D94"/>
    <mergeCell ref="F94:G94"/>
    <mergeCell ref="H94:I94"/>
    <mergeCell ref="H97:I97"/>
    <mergeCell ref="B97:D97"/>
    <mergeCell ref="F97:G97"/>
    <mergeCell ref="H101:I101"/>
    <mergeCell ref="A116:I116"/>
    <mergeCell ref="A118:I118"/>
    <mergeCell ref="H100:I100"/>
    <mergeCell ref="A98:I98"/>
    <mergeCell ref="A99:I99"/>
    <mergeCell ref="B100:D100"/>
    <mergeCell ref="F100:G100"/>
    <mergeCell ref="B101:D101"/>
    <mergeCell ref="F101:G101"/>
    <mergeCell ref="B102:D102"/>
    <mergeCell ref="F102:G102"/>
    <mergeCell ref="H102:I102"/>
    <mergeCell ref="B103:D103"/>
    <mergeCell ref="F103:G103"/>
    <mergeCell ref="H103:I103"/>
    <mergeCell ref="B104:D104"/>
    <mergeCell ref="F104:G104"/>
    <mergeCell ref="H104:I104"/>
    <mergeCell ref="A105:I105"/>
    <mergeCell ref="A106:I106"/>
    <mergeCell ref="F124:G124"/>
    <mergeCell ref="H124:I124"/>
    <mergeCell ref="B123:C123"/>
    <mergeCell ref="D123:E123"/>
    <mergeCell ref="F123:G123"/>
    <mergeCell ref="H123:I123"/>
    <mergeCell ref="B124:C124"/>
    <mergeCell ref="A128:I128"/>
    <mergeCell ref="A129:A130"/>
    <mergeCell ref="B129:D130"/>
    <mergeCell ref="F130:G130"/>
    <mergeCell ref="H130:I130"/>
    <mergeCell ref="B134:D134"/>
    <mergeCell ref="F134:G134"/>
    <mergeCell ref="H134:I134"/>
    <mergeCell ref="B132:D132"/>
    <mergeCell ref="F132:G132"/>
    <mergeCell ref="H132:I132"/>
    <mergeCell ref="B133:D133"/>
    <mergeCell ref="F133:G133"/>
    <mergeCell ref="H133:I133"/>
    <mergeCell ref="B135:D135"/>
    <mergeCell ref="F135:G135"/>
    <mergeCell ref="H135:I135"/>
    <mergeCell ref="B136:D136"/>
    <mergeCell ref="F136:G136"/>
    <mergeCell ref="H136:I136"/>
    <mergeCell ref="A141:A142"/>
    <mergeCell ref="B141:D142"/>
    <mergeCell ref="F141:G141"/>
    <mergeCell ref="F142:G142"/>
    <mergeCell ref="B146:D146"/>
    <mergeCell ref="F146:G146"/>
    <mergeCell ref="B147:D147"/>
    <mergeCell ref="E147:I147"/>
    <mergeCell ref="A150:I150"/>
    <mergeCell ref="A140:I140"/>
    <mergeCell ref="H141:I141"/>
    <mergeCell ref="H142:I142"/>
    <mergeCell ref="H143:I143"/>
    <mergeCell ref="A143:A144"/>
    <mergeCell ref="B143:C144"/>
    <mergeCell ref="F143:G143"/>
    <mergeCell ref="F144:G144"/>
    <mergeCell ref="H144:I144"/>
    <mergeCell ref="H145:I145"/>
    <mergeCell ref="H146:I146"/>
    <mergeCell ref="B145:D145"/>
    <mergeCell ref="F145:G145"/>
    <mergeCell ref="B151:G151"/>
    <mergeCell ref="H151:I151"/>
    <mergeCell ref="B152:G152"/>
    <mergeCell ref="H152:I152"/>
    <mergeCell ref="A164:C164"/>
    <mergeCell ref="B159:G159"/>
    <mergeCell ref="H159:I159"/>
    <mergeCell ref="B153:G153"/>
    <mergeCell ref="H153:I153"/>
    <mergeCell ref="B154:G154"/>
    <mergeCell ref="H154:I154"/>
    <mergeCell ref="B155:G155"/>
    <mergeCell ref="H155:I155"/>
    <mergeCell ref="B156:G156"/>
    <mergeCell ref="H156:I156"/>
    <mergeCell ref="B157:G157"/>
    <mergeCell ref="H157:I157"/>
    <mergeCell ref="B158:G158"/>
    <mergeCell ref="H158:I158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rowBreaks count="2" manualBreakCount="2">
    <brk id="31" max="16383" man="1"/>
    <brk id="133" max="8" man="1"/>
  </rowBreaks>
  <ignoredErrors>
    <ignoredError sqref="E131:I131 E133:I133 E134:I1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услуги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2022-02-28T14:23:36Z</dcterms:modified>
</cp:coreProperties>
</file>