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24226"/>
  <mc:AlternateContent xmlns:mc="http://schemas.openxmlformats.org/markup-compatibility/2006">
    <mc:Choice Requires="x15">
      <x15ac:absPath xmlns:x15ac="http://schemas.microsoft.com/office/spreadsheetml/2010/11/ac" url="D:\Desktop\00 Мой бизнес\01 Мастеры\+ соцзащита\+ для консультаций\кейсы\"/>
    </mc:Choice>
  </mc:AlternateContent>
  <xr:revisionPtr revIDLastSave="0" documentId="8_{42AD1478-89FE-47F2-957C-EB5512B2CD5F}" xr6:coauthVersionLast="37" xr6:coauthVersionMax="37" xr10:uidLastSave="{00000000-0000-0000-0000-000000000000}"/>
  <bookViews>
    <workbookView xWindow="0" yWindow="0" windowWidth="28800" windowHeight="12768" xr2:uid="{00000000-000D-0000-FFFF-FFFF00000000}"/>
  </bookViews>
  <sheets>
    <sheet name="БизнесПлан" sheetId="1" r:id="rId1"/>
    <sheet name="План продаж" sheetId="2" r:id="rId2"/>
  </sheets>
  <definedNames>
    <definedName name="месСебест">БизнесПлан!$E$173</definedName>
    <definedName name="месячнаяПрограмма">БизнесПлан!#REF!</definedName>
    <definedName name="_xlnm.Print_Area" localSheetId="0">БизнесПлан!$A$1:$G$219</definedName>
  </definedNames>
  <calcPr calcId="179021"/>
</workbook>
</file>

<file path=xl/calcChain.xml><?xml version="1.0" encoding="utf-8"?>
<calcChain xmlns="http://schemas.openxmlformats.org/spreadsheetml/2006/main">
  <c r="E6" i="2" l="1"/>
  <c r="C91" i="1"/>
  <c r="F91" i="1" s="1"/>
  <c r="F164" i="1"/>
  <c r="F163" i="1"/>
  <c r="F162" i="1"/>
  <c r="F161" i="1"/>
  <c r="F160" i="1"/>
  <c r="F89" i="1"/>
  <c r="D11" i="2"/>
  <c r="E9" i="2"/>
  <c r="E8" i="2"/>
  <c r="E7" i="2"/>
  <c r="E5" i="2"/>
  <c r="E11" i="2" l="1"/>
  <c r="D199" i="1" s="1"/>
  <c r="E90" i="1"/>
  <c r="E95" i="1"/>
  <c r="C90" i="1"/>
  <c r="F90" i="1" s="1"/>
  <c r="C82" i="1" l="1"/>
  <c r="C94" i="1" s="1"/>
  <c r="D203" i="1" l="1"/>
  <c r="E96" i="1" l="1"/>
  <c r="D97" i="1"/>
  <c r="E93" i="1" s="1"/>
  <c r="E94" i="1" l="1"/>
  <c r="E91" i="1"/>
  <c r="E92" i="1"/>
  <c r="D23" i="1"/>
  <c r="E89" i="1"/>
  <c r="E64" i="1" l="1"/>
  <c r="C138" i="1"/>
  <c r="C177" i="1" l="1"/>
  <c r="C96" i="1"/>
  <c r="F64" i="1"/>
  <c r="G64" i="1" s="1"/>
  <c r="G65" i="1" s="1"/>
  <c r="C95" i="1" s="1"/>
  <c r="F95" i="1" s="1"/>
  <c r="F152" i="1"/>
  <c r="F153" i="1"/>
  <c r="F154" i="1"/>
  <c r="F155" i="1"/>
  <c r="F156" i="1"/>
  <c r="F157" i="1"/>
  <c r="F158" i="1"/>
  <c r="F159" i="1"/>
  <c r="D128" i="1" l="1"/>
  <c r="C92" i="1" s="1"/>
  <c r="F92" i="1" s="1"/>
  <c r="F146" i="1"/>
  <c r="D41" i="1"/>
  <c r="F147" i="1"/>
  <c r="F148" i="1"/>
  <c r="F149" i="1"/>
  <c r="F150" i="1"/>
  <c r="F151" i="1"/>
  <c r="F96" i="1"/>
  <c r="C175" i="1"/>
  <c r="F94" i="1"/>
  <c r="C176" i="1"/>
  <c r="C174" i="1" l="1" a="1"/>
  <c r="C174" i="1" s="1"/>
  <c r="C178" i="1" s="1"/>
  <c r="F165" i="1"/>
  <c r="C209" i="1"/>
  <c r="C211" i="1" s="1"/>
  <c r="C210" i="1" l="1"/>
  <c r="C212" i="1" s="1"/>
  <c r="C179" i="1"/>
  <c r="C185" i="1" s="1"/>
  <c r="C187" i="1" s="1"/>
  <c r="C188" i="1" s="1"/>
  <c r="C93" i="1"/>
  <c r="F93" i="1" s="1"/>
  <c r="C213" i="1" l="1"/>
  <c r="F97" i="1"/>
  <c r="D24" i="1" s="1"/>
  <c r="C97" i="1"/>
  <c r="D21" i="1" s="1"/>
  <c r="C214" i="1"/>
  <c r="C215" i="1" l="1"/>
</calcChain>
</file>

<file path=xl/sharedStrings.xml><?xml version="1.0" encoding="utf-8"?>
<sst xmlns="http://schemas.openxmlformats.org/spreadsheetml/2006/main" count="274" uniqueCount="227">
  <si>
    <t>в том числе:</t>
  </si>
  <si>
    <t>3.3. Реализация продукции</t>
  </si>
  <si>
    <t>Наименование затрат и документов</t>
  </si>
  <si>
    <t>Итого:</t>
  </si>
  <si>
    <t>Наименование затрат</t>
  </si>
  <si>
    <t>Стоимость (руб.)</t>
  </si>
  <si>
    <t>ВСЕГО ЗАТРАТ:</t>
  </si>
  <si>
    <t>Наименование составляющих цены</t>
  </si>
  <si>
    <t>Продукция</t>
  </si>
  <si>
    <t>6.1. Среднемесячная выручка от реализации продукции</t>
  </si>
  <si>
    <t>6.2. Среднемесячная прибыль и рентабельность производства продукции, товаров, услуг.</t>
  </si>
  <si>
    <t>Совокупный годовой (чистый) доход (строка 3, табл. №9 х 12)</t>
  </si>
  <si>
    <t>Совокупный годовой (чистый) доход подлежит налогообложению в установленном законом порядке.</t>
  </si>
  <si>
    <t xml:space="preserve">1.5. Общая стоимость проекта (руб.) </t>
  </si>
  <si>
    <t>Итог</t>
  </si>
  <si>
    <t>Взносы в фонды</t>
  </si>
  <si>
    <t>Зарплата на одного</t>
  </si>
  <si>
    <t>Количество работников</t>
  </si>
  <si>
    <t>ВСЕГО:</t>
  </si>
  <si>
    <t>подтверждающие документы прилагаются</t>
  </si>
  <si>
    <t>2.                СУЩЕСТВО ПРОЕКТА</t>
  </si>
  <si>
    <t>3. ПЛАН ПРОИЗВОДСТВА И СБЫТА ПРОДУКЦИИ, ТОВАРОВ, УСЛУГ.</t>
  </si>
  <si>
    <t>Стоимость, рублей</t>
  </si>
  <si>
    <t xml:space="preserve">4.1. Организационные затраты </t>
  </si>
  <si>
    <t>Таблица 1</t>
  </si>
  <si>
    <t xml:space="preserve">4.2. Общая стоимость проекта </t>
  </si>
  <si>
    <t>Источник финансирования</t>
  </si>
  <si>
    <t>Таблица 2</t>
  </si>
  <si>
    <t xml:space="preserve">Материальные запасы         </t>
  </si>
  <si>
    <t>Таблица 3</t>
  </si>
  <si>
    <t xml:space="preserve">Перечень затрат </t>
  </si>
  <si>
    <t>Единица измерения</t>
  </si>
  <si>
    <t>Общая стоимость, рублей</t>
  </si>
  <si>
    <t>Таблица 4</t>
  </si>
  <si>
    <t>Стоимость затрат, рублей</t>
  </si>
  <si>
    <t>№ п/п</t>
  </si>
  <si>
    <t>Таблица  5</t>
  </si>
  <si>
    <t>Наименование материала</t>
  </si>
  <si>
    <t>количество</t>
  </si>
  <si>
    <t>Стоимость 1 единицы материала, рублей</t>
  </si>
  <si>
    <t>Период, на который делаются запасы</t>
  </si>
  <si>
    <t>Таблица 6</t>
  </si>
  <si>
    <t>Наименование составляющих себестоимости продукции</t>
  </si>
  <si>
    <t>5.1 Себестоимость объема выпускаемой продукции,  товаров   услуг в месяц, рублей</t>
  </si>
  <si>
    <t>5.2. Цена реализации продукции</t>
  </si>
  <si>
    <t>Таблица 7</t>
  </si>
  <si>
    <t>Себестоимость единицы продукции (услуг), то есть соотношение себестоимости  объема продукции в месяц (строка 5 табл. №6), к объему производства продукции в месяц(количество):</t>
  </si>
  <si>
    <t>Минимальная рентабельность ( строка 1 *строка 2 / 100%</t>
  </si>
  <si>
    <t>Минимальная рентабельность,%</t>
  </si>
  <si>
    <t>Средняя розничная цена реализации аналогичной продукции через торговую сеть, рублей</t>
  </si>
  <si>
    <t>6. ОБОСНОВАНИЕ СОСТОЯТЕЛЬНОСТИ ПРОЕКТА</t>
  </si>
  <si>
    <t>Минимальная цена реализации продукции, (строка 1 + строка 3), рублей</t>
  </si>
  <si>
    <t>Таблица 8</t>
  </si>
  <si>
    <t>Наименование показателя</t>
  </si>
  <si>
    <t>Среднемесячный объем реализации продукции в натуральном выражении</t>
  </si>
  <si>
    <t>Таблица 9</t>
  </si>
  <si>
    <t>Общий валовый доход в месяц (строка 3 таблицы 8)</t>
  </si>
  <si>
    <t>Рентабельность, % (строка 3/строка 2) х 100, %</t>
  </si>
  <si>
    <t>Планируемая цена реализации единицы продукции, рублей</t>
  </si>
  <si>
    <t>Себестоимость объема всей продукции в месяц (строка 5 таблицы 6)</t>
  </si>
  <si>
    <t>Валовый доход в месяц от реализации продукции (строка 1 х строка 2), рублей</t>
  </si>
  <si>
    <t>Общая стоимость проекта (руб.)</t>
  </si>
  <si>
    <t>СУЩЕСТВО ПРОЕКТА</t>
  </si>
  <si>
    <t>I. </t>
  </si>
  <si>
    <t>ИНФОРМАЦИОННЫЕ ДАННЫЕ</t>
  </si>
  <si>
    <t>ОБОСНОВАНИЕ СТОИМОСТИ ПРОЕКТА</t>
  </si>
  <si>
    <t>Количество</t>
  </si>
  <si>
    <t>Сумма затрат, рублей</t>
  </si>
  <si>
    <t>Сырье и материалы (из таблицы 5 в расчете на 1 месяц)</t>
  </si>
  <si>
    <t>Среднемесячная зарплата наемных работников</t>
  </si>
  <si>
    <t>Итого</t>
  </si>
  <si>
    <t>Наемные работники:</t>
  </si>
  <si>
    <t>Зарплата наемных работников</t>
  </si>
  <si>
    <t>* частичное возмещение Министерством социально-демографической и семейной политики Самарской области</t>
  </si>
  <si>
    <t xml:space="preserve">* вложение собственных средств </t>
  </si>
  <si>
    <t xml:space="preserve">* средства, привлекаемые из других источников </t>
  </si>
  <si>
    <t>Заработная плата за 1 месяц</t>
  </si>
  <si>
    <t>Аренда и коммунальные платеж за 1 месяц</t>
  </si>
  <si>
    <t>Прочие затраты за 1 месяц</t>
  </si>
  <si>
    <t>Затраты на аренду и коммунальные платежи</t>
  </si>
  <si>
    <t>Прочие среднемесячные затраты</t>
  </si>
  <si>
    <t>ед. измерения</t>
  </si>
  <si>
    <t>Реализация продукции</t>
  </si>
  <si>
    <t>Итого производственных расходов (полная себестоимость)</t>
  </si>
  <si>
    <t>5. РАСЧЕТ СЕБЕСТОИМОСТИ ПРОДУКЦИИ, ТОВАРОВ, УСЛУГ И ЦЕНЫ ИХ РЕАЛИЗАЦИИ</t>
  </si>
  <si>
    <t>Личные средства, р.</t>
  </si>
  <si>
    <t>Соц. Контракт, р.</t>
  </si>
  <si>
    <t>приказ Минфина России от 31 декабря 2016 г. N 257н</t>
  </si>
  <si>
    <t>приказ Минфина России от 15 ноября 2019 г. N 180н</t>
  </si>
  <si>
    <t>Налог</t>
  </si>
  <si>
    <t>Чистый доход в месяц (стр 1 минус стр 2 минус стр 3)</t>
  </si>
  <si>
    <t xml:space="preserve"> «____»___________202___ г.           ________________          ____________________
                                      подпись                        Ф.И.О
                                                                                          </t>
  </si>
  <si>
    <t>БИЗНЕС – ПЛАН</t>
  </si>
  <si>
    <t xml:space="preserve"> - до 10%: на компенсацию  расходов,  связанных  с  подготовкой  и  оформлением  разрешительной  документации,  необходимой  для осуществления  предпринимательской  деятельности,  на  приобретение  программного  обеспечения  и  (или) неисключительных прав на программное обеспечение, а также на приобретение носителей электронной подписи</t>
  </si>
  <si>
    <t xml:space="preserve"> - до 15%:  на  принятие  имущественных  обязательств,  необходимых  для  осуществления  предпринимательской деятельности (например, аренда)</t>
  </si>
  <si>
    <t xml:space="preserve"> - до 5%  -  на  размещение  и  (или)  продвижение  продукции  (товаров,  работ,  услуг)  на  торговых площадках (сайтах), функционирующих в информационно-телекоммуникационной сети "Интернет", а также в сервисах размещения  объявлений  и  социальных  сетях</t>
  </si>
  <si>
    <t xml:space="preserve"> - Оставшаяся  часть  денежной  выплаты  (или  вся  ее  сумма)  может  быть  направлена  на  приобретение  основных  средств, необходимых для осуществления предпринимательской деятельности.</t>
  </si>
  <si>
    <t xml:space="preserve"> - до 15%:  на  приобретение  материально-производственных запасов, необходимых для осуществления предпринимательской деятельности</t>
  </si>
  <si>
    <t>Разрешительная документация, программы, ЭЦП</t>
  </si>
  <si>
    <t>Другие организационные затраты</t>
  </si>
  <si>
    <t>Основные средства и инструмент</t>
  </si>
  <si>
    <t>* Материальные ценности, используемые в производстве и со сроком эксплуатации более 12 мес.</t>
  </si>
  <si>
    <t xml:space="preserve">4.3. Затраты на приобретение основных средств и инструмента * </t>
  </si>
  <si>
    <t>4.4. Прочие среднемесячные затраты и продвижение *</t>
  </si>
  <si>
    <t>4.5. Затраты на создание материальных запасов</t>
  </si>
  <si>
    <t>К материальным запасам относятся активы, потребляемые в обычной деятельности организации и используемые в течение периода не более 12
месяцев. Например:
а) сырье, материалы, топливо, запасные части, комплектующие изделия, покупные полуфабрикаты, предназначенные для использования при производстве продукции, выполнении работ, оказании услуг;
б) специальная одежда, специальная оснастка, тара и другие аналогичные объекты, используемые при производстве продукции, продаже товаров, выполнении работ, оказании услуг, за исключением случаев, когда указанные объекты считаются для целей бухгалтерского учета основными средствами (срок использования более 12 мес.);</t>
  </si>
  <si>
    <t xml:space="preserve">Размещение  и  продвижение   на  торговых площадках  в Интернет, в сервисах объявлений </t>
  </si>
  <si>
    <t>(Расчет налога примерный. Расчет налога не учитывает стоимость патента при Патентной системе налогообложения)</t>
  </si>
  <si>
    <t xml:space="preserve">1.3. Вид предпринимательской деятельности: </t>
  </si>
  <si>
    <t xml:space="preserve"> Самозанятый</t>
  </si>
  <si>
    <t>1.4. Организационнно-правовая форма (Самозанятый/ИП):</t>
  </si>
  <si>
    <t>Сведения о предпринимателе:</t>
  </si>
  <si>
    <t>Образование и квалификация предпринимателя:</t>
  </si>
  <si>
    <t xml:space="preserve">Вид предпринимательской деятельности: </t>
  </si>
  <si>
    <t>Организационнно-правовая форма (Самозанятый/ИП):</t>
  </si>
  <si>
    <t>Намечаемые объемы реализации услуг (продукции) в месяц</t>
  </si>
  <si>
    <t>Таблица 8.1.</t>
  </si>
  <si>
    <t>№</t>
  </si>
  <si>
    <t>Наименование товара/группы товаров</t>
  </si>
  <si>
    <t>Цена</t>
  </si>
  <si>
    <t>Сумма</t>
  </si>
  <si>
    <t>ИТОГО:</t>
  </si>
  <si>
    <t xml:space="preserve"> Характеристики услуги: </t>
  </si>
  <si>
    <t>2.4. Планируемый объем продаж (выручка) за месяц:</t>
  </si>
  <si>
    <t xml:space="preserve">1.6. </t>
  </si>
  <si>
    <t>Место осуществления  предпринимательской деятельности:</t>
  </si>
  <si>
    <t xml:space="preserve"> Краткое описание производственного процесса:</t>
  </si>
  <si>
    <t xml:space="preserve">3.1. </t>
  </si>
  <si>
    <t xml:space="preserve">3.2. </t>
  </si>
  <si>
    <t>Условия, необходимые для реализации проекта:</t>
  </si>
  <si>
    <r>
      <t xml:space="preserve">Доля от выплаты гражданину по соцконтракту, % </t>
    </r>
    <r>
      <rPr>
        <b/>
        <sz val="16"/>
        <rFont val="Arial"/>
        <family val="2"/>
        <charset val="204"/>
      </rPr>
      <t>*</t>
    </r>
  </si>
  <si>
    <t>Себестоимость единицы продукции  (строка 6 табл. №6), рублей</t>
  </si>
  <si>
    <t>(см. план продаж)</t>
  </si>
  <si>
    <t>Срок окупаемости, мес.</t>
  </si>
  <si>
    <t xml:space="preserve"> * содержание основных средств, связь, транспорт, реклама, бухучет</t>
  </si>
  <si>
    <t>Размещение или продвижение на торговых площадках, сервисах объявлений и соцсетях</t>
  </si>
  <si>
    <r>
      <t xml:space="preserve">2.3.
</t>
    </r>
    <r>
      <rPr>
        <b/>
        <sz val="16"/>
        <color rgb="FF0000FF"/>
        <rFont val="Courier New"/>
        <family val="3"/>
        <charset val="204"/>
      </rPr>
      <t xml:space="preserve">
</t>
    </r>
  </si>
  <si>
    <r>
      <rPr>
        <b/>
        <sz val="16"/>
        <rFont val="Courier New"/>
        <family val="3"/>
        <charset val="204"/>
      </rPr>
      <t>2.5. Время, необходимое для начала деятельности:</t>
    </r>
    <r>
      <rPr>
        <sz val="16"/>
        <rFont val="Courier New"/>
        <family val="3"/>
        <charset val="204"/>
      </rPr>
      <t xml:space="preserve"> </t>
    </r>
    <r>
      <rPr>
        <sz val="16"/>
        <color indexed="12"/>
        <rFont val="Courier New"/>
        <family val="3"/>
        <charset val="204"/>
      </rPr>
      <t>2 месяца</t>
    </r>
  </si>
  <si>
    <r>
      <t xml:space="preserve"> * -</t>
    </r>
    <r>
      <rPr>
        <b/>
        <i/>
        <sz val="16"/>
        <rFont val="Courier New"/>
        <family val="3"/>
        <charset val="204"/>
      </rPr>
      <t xml:space="preserve"> Министерство социально-демографической и семейной политики Самарской области рекомендует распределять средства субсидии в следующих долях:</t>
    </r>
  </si>
  <si>
    <t xml:space="preserve">1.2. </t>
  </si>
  <si>
    <t>1.1.</t>
  </si>
  <si>
    <t>Выберите ставку   налога --------------------------&gt;&gt;&gt;</t>
  </si>
  <si>
    <t>предпринимательского проекта : Оказание клининговых услуг</t>
  </si>
  <si>
    <t>Уровень (вид) образования: средне-специальное</t>
  </si>
  <si>
    <t>Наименование учебного учреждения: Профессиональное училище 19</t>
  </si>
  <si>
    <t>Квалификация/специальность по диплому: слесарь по ремонту автомобилей</t>
  </si>
  <si>
    <t>Тип помещения: -</t>
  </si>
  <si>
    <t>Право использования (собственность/аренда): -</t>
  </si>
  <si>
    <t>Используемая площадь: -</t>
  </si>
  <si>
    <t>Химчистка мебели - чистка мебели с использование профессионального оборудования и очищающих химических средств</t>
  </si>
  <si>
    <t>Уборка квартир и частных домов: мойка окон, мойка пола, очищение загрязнений со всех поверхностей, уборка после ремонта, поддерживающая уборка, глажка штор</t>
  </si>
  <si>
    <r>
      <rPr>
        <b/>
        <sz val="16"/>
        <rFont val="Courier New"/>
        <family val="3"/>
        <charset val="204"/>
      </rPr>
      <t>2.2. Полное перечисление выпускаемой продукции, товаров, услуг и т.д.:</t>
    </r>
    <r>
      <rPr>
        <sz val="16"/>
        <rFont val="Courier New"/>
        <family val="3"/>
        <charset val="204"/>
      </rPr>
      <t xml:space="preserve"> Химчистка мебели,оказание услуг по уборке квартир и домов,чистка фонтанов и бассейнов.</t>
    </r>
  </si>
  <si>
    <r>
      <t>Продукция/услуги</t>
    </r>
    <r>
      <rPr>
        <sz val="16"/>
        <color rgb="FF0000FF"/>
        <rFont val="Courier New"/>
        <family val="3"/>
        <charset val="204"/>
      </rPr>
      <t xml:space="preserve">: </t>
    </r>
    <r>
      <rPr>
        <sz val="16"/>
        <rFont val="Courier New"/>
        <family val="3"/>
        <charset val="204"/>
      </rPr>
      <t>Химчистка мебели,оказание услуг по уборке квартир и домов,чистка фонтанов и бассейнов.</t>
    </r>
  </si>
  <si>
    <t>Чистка бассейнов и фонтанов: мойкой высокого давления с использованием чистящих средств</t>
  </si>
  <si>
    <r>
      <rPr>
        <b/>
        <sz val="16"/>
        <rFont val="Courier New"/>
        <family val="3"/>
        <charset val="204"/>
      </rPr>
      <t>2.6. Требуется ли разрешение соответствующих органов (СЭС, пожарная охрана и т.д.):</t>
    </r>
    <r>
      <rPr>
        <sz val="16"/>
        <rFont val="Courier New"/>
        <family val="3"/>
        <charset val="204"/>
      </rPr>
      <t xml:space="preserve"> не требуется</t>
    </r>
  </si>
  <si>
    <t>2.7. Имеющиеся активы для реализации проекта:</t>
  </si>
  <si>
    <t>сайт-визитка (разработан на собственные средства)</t>
  </si>
  <si>
    <t>высушить,</t>
  </si>
  <si>
    <t>покрыть финишным лаком,</t>
  </si>
  <si>
    <t>выдать чек</t>
  </si>
  <si>
    <t xml:space="preserve">выявление потребностей, </t>
  </si>
  <si>
    <t>консультация по услуге</t>
  </si>
  <si>
    <t>оказание услуги</t>
  </si>
  <si>
    <t>сделать расчет</t>
  </si>
  <si>
    <t>Встреча/созвон с клиентом,</t>
  </si>
  <si>
    <r>
      <t>помещение, энергоносители (эл.энергия, вода, газ)</t>
    </r>
    <r>
      <rPr>
        <sz val="16"/>
        <rFont val="Courier New"/>
        <family val="3"/>
        <charset val="204"/>
      </rPr>
      <t xml:space="preserve">: электроэнергия и вода на территории клиента
</t>
    </r>
  </si>
  <si>
    <t>Разработка сайта-визитки</t>
  </si>
  <si>
    <t>Моющий пылесос</t>
  </si>
  <si>
    <t>Мойка высокого давления</t>
  </si>
  <si>
    <t>шт</t>
  </si>
  <si>
    <t>Пылесос</t>
  </si>
  <si>
    <t>Пароочиститель</t>
  </si>
  <si>
    <t>Фен для сушки ковров и диванов</t>
  </si>
  <si>
    <t>Вертикальный отпариватель</t>
  </si>
  <si>
    <t>Лестница-стремянка</t>
  </si>
  <si>
    <t>Электронная рулетка</t>
  </si>
  <si>
    <t>Робот-пылесос для мойки окон</t>
  </si>
  <si>
    <t>Спец.одежда</t>
  </si>
  <si>
    <t>шт.</t>
  </si>
  <si>
    <t>2 шт.</t>
  </si>
  <si>
    <t>Транспортные расходы</t>
  </si>
  <si>
    <t>Мобильная связь/интернет</t>
  </si>
  <si>
    <t>услуга</t>
  </si>
  <si>
    <r>
      <t>инструмент (перечислить)</t>
    </r>
    <r>
      <rPr>
        <sz val="16"/>
        <rFont val="Courier New"/>
        <family val="3"/>
        <charset val="204"/>
      </rPr>
      <t>:</t>
    </r>
    <r>
      <rPr>
        <u/>
        <sz val="16"/>
        <rFont val="Courier New"/>
        <family val="3"/>
        <charset val="204"/>
      </rPr>
      <t>лестница-стремянка, электронная рулетка, 2 ведра, швабра.</t>
    </r>
  </si>
  <si>
    <r>
      <rPr>
        <u/>
        <sz val="16"/>
        <rFont val="Courier New"/>
        <family val="3"/>
        <charset val="204"/>
      </rPr>
      <t>сырье, материалы, покупные комплектующие изделия (перечислить)</t>
    </r>
    <r>
      <rPr>
        <sz val="16"/>
        <rFont val="Courier New"/>
        <family val="3"/>
        <charset val="204"/>
      </rPr>
      <t>: Подстилочный материал, перчатки резиновые, перчатки строительные, мусорные мешки, распираторы, шланги, удлинитель, моющие средства, тряпки.</t>
    </r>
  </si>
  <si>
    <r>
      <t>Основной сегмент клиентов (кто в основном покупает продукцию/услуги):</t>
    </r>
    <r>
      <rPr>
        <sz val="16"/>
        <color rgb="FF0000FF"/>
        <rFont val="Courier New"/>
        <family val="3"/>
        <charset val="204"/>
      </rPr>
      <t xml:space="preserve"> </t>
    </r>
    <r>
      <rPr>
        <sz val="16"/>
        <rFont val="Courier New"/>
        <family val="3"/>
        <charset val="204"/>
      </rPr>
      <t>физические и юридические лица</t>
    </r>
  </si>
  <si>
    <t xml:space="preserve">Конкурентная способность (наличие конкурента): В результате проведенного анализа по городу Самара и Самарской области, были выявлены конкуренты: крупные клининговые компании и небольшие частные. Проведенное исследование показало, что индивидуальные специалисты работают в сегменте эконом. А крупные клининговые компании зачастую необоснованно завышают расценки. 
Клининговые компании Авеню и Профклин рассчитаны на состоятельных клиентов. Частные специалисты имеют ограниченный ресурс - благодаря этому у меня есть возможность легче войти в рынок. После того как я займу место в нише, я планирую развиваться и переходить на ИП, и главное нанимать сотрудников, предоставлять им рабочие места. Следовательно расширять команду и спектр предоставляемых услуг. Моими основными конкурентным преимуществом будет являться оперативность и качество услуг. </t>
  </si>
  <si>
    <t>Уровень цены (по сравнению с аналогом): 2500 Р на уровне с остальными частными лицами. В крупных компаниях стоимость на аналоговую услугу 4500 Р</t>
  </si>
  <si>
    <t>Каналы сбыта: Яндекс директ, Авито, знакомые/родственники, личные соцсети</t>
  </si>
  <si>
    <t>Реклама (необходимость, её виды): в соц.сетях за счет собственных средств, Авито реклама</t>
  </si>
  <si>
    <t>1 шт.</t>
  </si>
  <si>
    <t>Стремянка трансформер</t>
  </si>
  <si>
    <t xml:space="preserve">Набор пятновыводителей </t>
  </si>
  <si>
    <t>Ополаскиватель кислотный</t>
  </si>
  <si>
    <t xml:space="preserve">Ведро складное силиконовое </t>
  </si>
  <si>
    <t>Губки для мытья посуды и уборки</t>
  </si>
  <si>
    <t>Швабра для мытья пола</t>
  </si>
  <si>
    <t>Шланг для наполнения ведер</t>
  </si>
  <si>
    <t>Скребок для протирки окон</t>
  </si>
  <si>
    <t>Шубки для мытья окон</t>
  </si>
  <si>
    <t>Штанга телескопическая для мытья окон</t>
  </si>
  <si>
    <t>Перчатки полиуретановые</t>
  </si>
  <si>
    <t>Перчатки резиновые химостойкие</t>
  </si>
  <si>
    <t>Средство для мытья пола</t>
  </si>
  <si>
    <t>Средство для окон и зеркал</t>
  </si>
  <si>
    <t>Средство дизенфицирующее</t>
  </si>
  <si>
    <t>Основное чистящее средство</t>
  </si>
  <si>
    <t>Энзимное средство</t>
  </si>
  <si>
    <t>Средство для удаления цемента и извести</t>
  </si>
  <si>
    <t xml:space="preserve">Сумка мобильного клинера </t>
  </si>
  <si>
    <t>Сумка чехол для пылесоса</t>
  </si>
  <si>
    <t>Салфетки из микрофибры</t>
  </si>
  <si>
    <t>Щетка для подметания пола</t>
  </si>
  <si>
    <t>Адрес: на выезде по городу Самара и Самарской области</t>
  </si>
  <si>
    <t>Химчистка мебели и ковровых покрытий</t>
  </si>
  <si>
    <t>Мойка окон</t>
  </si>
  <si>
    <t>Уборка квартир</t>
  </si>
  <si>
    <t>Чистка бассейнов</t>
  </si>
  <si>
    <t>Мойка фасада</t>
  </si>
  <si>
    <t>Факты, подтверждающие квалификацию по выбранному виду деятельности (если вид деятельности не совпадает с основным образованием): Прослушал online курс “Мастер по химчистке мягкой мебели” в 2024 году. В 2024 году работал помощником по оказанию услуг химчистки мебели. Есть рабочий профиль на Авито с витриной оказываемых услуг. (см. скриншот в приложении)</t>
  </si>
  <si>
    <r>
      <t>приобретение основных средств, материальных запасов (перечислить)</t>
    </r>
    <r>
      <rPr>
        <sz val="16"/>
        <rFont val="Courier New"/>
        <family val="3"/>
        <charset val="204"/>
      </rPr>
      <t xml:space="preserve">: </t>
    </r>
    <r>
      <rPr>
        <sz val="16"/>
        <color indexed="12"/>
        <rFont val="Courier New"/>
        <family val="3"/>
        <charset val="204"/>
      </rPr>
      <t xml:space="preserve">
</t>
    </r>
    <r>
      <rPr>
        <u/>
        <sz val="16"/>
        <rFont val="Courier New"/>
        <family val="3"/>
        <charset val="204"/>
      </rPr>
      <t>Моющий пылесос, мойка высокого давления, пылесос, пароочиститель, фен для сушки ковров и диванов, вертикальный отпариватель, робот-пылесос для мойки окон, спец.одежда, сумка клинера и сумка для пылесоса.</t>
    </r>
  </si>
  <si>
    <r>
      <rPr>
        <b/>
        <sz val="16"/>
        <rFont val="Courier New"/>
        <family val="3"/>
        <charset val="204"/>
      </rPr>
      <t>2.1. Полное название вида предпринимательской деятельности с указанием кодов ОКВЭД:</t>
    </r>
    <r>
      <rPr>
        <sz val="16"/>
        <rFont val="Courier New"/>
        <family val="3"/>
        <charset val="204"/>
      </rPr>
      <t xml:space="preserve"> Предоставление клининговых услуг </t>
    </r>
  </si>
  <si>
    <t>Фамилия, имя и отчество (последнее - при наличии) предпринимателя: Прохоров Алексей Сергеевич</t>
  </si>
  <si>
    <t xml:space="preserve">ИНН </t>
  </si>
  <si>
    <r>
      <t>Адрес регистрации:</t>
    </r>
    <r>
      <rPr>
        <sz val="16"/>
        <color rgb="FF0000FF"/>
        <rFont val="Courier New"/>
        <family val="3"/>
        <charset val="204"/>
      </rPr>
      <t xml:space="preserve"> 443080, Самарская область, г. Самара, </t>
    </r>
  </si>
  <si>
    <t xml:space="preserve">Номер тел.:     E-mail: </t>
  </si>
  <si>
    <t xml:space="preserve">Дата рождения: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</si>
</sst>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quot;р.&quot;_-;\-* #,##0.00&quot;р.&quot;_-;_-* &quot;-&quot;??&quot;р.&quot;_-;_-@_-"/>
    <numFmt numFmtId="165" formatCode="#,##0.00&quot;р.&quot;"/>
  </numFmts>
  <fonts count="30" x14ac:knownFonts="1">
    <font>
      <sz val="10"/>
      <name val="Arial Cyr"/>
      <charset val="204"/>
    </font>
    <font>
      <sz val="10"/>
      <name val="Arial Cyr"/>
      <charset val="204"/>
    </font>
    <font>
      <sz val="8"/>
      <name val="Arial Cyr"/>
      <charset val="204"/>
    </font>
    <font>
      <sz val="12"/>
      <name val="Courier New"/>
      <family val="3"/>
      <charset val="204"/>
    </font>
    <font>
      <sz val="12"/>
      <name val="Arial"/>
      <family val="2"/>
      <charset val="204"/>
    </font>
    <font>
      <b/>
      <sz val="12"/>
      <name val="Arial"/>
      <family val="2"/>
      <charset val="204"/>
    </font>
    <font>
      <b/>
      <sz val="12"/>
      <color rgb="FF0000CC"/>
      <name val="Arial"/>
      <family val="2"/>
      <charset val="204"/>
    </font>
    <font>
      <b/>
      <sz val="16"/>
      <name val="Courier New"/>
      <family val="3"/>
      <charset val="204"/>
    </font>
    <font>
      <sz val="14"/>
      <name val="Arial"/>
      <family val="2"/>
      <charset val="204"/>
    </font>
    <font>
      <sz val="10"/>
      <name val="Arial"/>
      <family val="2"/>
      <charset val="204"/>
    </font>
    <font>
      <b/>
      <sz val="16"/>
      <name val="Arial"/>
      <family val="2"/>
      <charset val="204"/>
    </font>
    <font>
      <sz val="16"/>
      <name val="Courier New"/>
      <family val="3"/>
      <charset val="204"/>
    </font>
    <font>
      <sz val="16"/>
      <color rgb="FF0000FF"/>
      <name val="Courier New"/>
      <family val="3"/>
      <charset val="204"/>
    </font>
    <font>
      <sz val="16"/>
      <color indexed="12"/>
      <name val="Courier New"/>
      <family val="3"/>
      <charset val="204"/>
    </font>
    <font>
      <b/>
      <sz val="16"/>
      <color rgb="FF0000FF"/>
      <name val="Courier New"/>
      <family val="3"/>
      <charset val="204"/>
    </font>
    <font>
      <u/>
      <sz val="16"/>
      <name val="Courier New"/>
      <family val="3"/>
      <charset val="204"/>
    </font>
    <font>
      <sz val="16"/>
      <name val="Arial"/>
      <family val="2"/>
      <charset val="204"/>
    </font>
    <font>
      <b/>
      <sz val="16"/>
      <color rgb="FF6415D9"/>
      <name val="Arial"/>
      <family val="2"/>
      <charset val="204"/>
    </font>
    <font>
      <b/>
      <sz val="16"/>
      <color rgb="FF0000FF"/>
      <name val="Arial"/>
      <family val="2"/>
      <charset val="204"/>
    </font>
    <font>
      <i/>
      <sz val="16"/>
      <name val="Courier New"/>
      <family val="3"/>
      <charset val="204"/>
    </font>
    <font>
      <b/>
      <i/>
      <sz val="16"/>
      <name val="Courier New"/>
      <family val="3"/>
      <charset val="204"/>
    </font>
    <font>
      <sz val="16"/>
      <color rgb="FF0000CC"/>
      <name val="Arial"/>
      <family val="2"/>
      <charset val="204"/>
    </font>
    <font>
      <b/>
      <sz val="16"/>
      <color rgb="FF0000CC"/>
      <name val="Arial"/>
      <family val="2"/>
      <charset val="204"/>
    </font>
    <font>
      <b/>
      <sz val="24"/>
      <name val="Courier New"/>
      <family val="3"/>
      <charset val="204"/>
    </font>
    <font>
      <b/>
      <sz val="22"/>
      <name val="Courier New"/>
      <family val="3"/>
      <charset val="204"/>
    </font>
    <font>
      <b/>
      <sz val="20"/>
      <name val="Courier New"/>
      <family val="3"/>
      <charset val="204"/>
    </font>
    <font>
      <sz val="20"/>
      <name val="Courier New"/>
      <family val="3"/>
      <charset val="204"/>
    </font>
    <font>
      <b/>
      <sz val="20"/>
      <name val="Arial"/>
      <family val="2"/>
      <charset val="204"/>
    </font>
    <font>
      <i/>
      <sz val="12"/>
      <name val="Courier New"/>
      <family val="3"/>
      <charset val="204"/>
    </font>
    <font>
      <b/>
      <sz val="12"/>
      <name val="Courier New"/>
      <family val="3"/>
      <charset val="204"/>
    </font>
  </fonts>
  <fills count="8">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42"/>
        <bgColor indexed="27"/>
      </patternFill>
    </fill>
    <fill>
      <patternFill patternType="solid">
        <fgColor rgb="FFCCFFCC"/>
        <bgColor indexed="64"/>
      </patternFill>
    </fill>
    <fill>
      <patternFill patternType="solid">
        <fgColor rgb="FFCCFFCC"/>
        <bgColor indexed="27"/>
      </patternFill>
    </fill>
    <fill>
      <patternFill patternType="solid">
        <fgColor theme="0" tint="-4.9989318521683403E-2"/>
        <bgColor indexed="64"/>
      </patternFill>
    </fill>
  </fills>
  <borders count="44">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style="thin">
        <color indexed="64"/>
      </top>
      <bottom style="thin">
        <color indexed="64"/>
      </bottom>
      <diagonal/>
    </border>
    <border>
      <left style="thick">
        <color indexed="8"/>
      </left>
      <right style="thick">
        <color indexed="8"/>
      </right>
      <top style="thick">
        <color indexed="8"/>
      </top>
      <bottom style="thick">
        <color indexed="8"/>
      </bottom>
      <diagonal/>
    </border>
    <border>
      <left style="thin">
        <color indexed="8"/>
      </left>
      <right/>
      <top style="thin">
        <color indexed="64"/>
      </top>
      <bottom/>
      <diagonal/>
    </border>
    <border>
      <left/>
      <right style="thin">
        <color indexed="8"/>
      </right>
      <top style="thin">
        <color indexed="64"/>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top style="thin">
        <color indexed="8"/>
      </top>
      <bottom style="thin">
        <color indexed="64"/>
      </bottom>
      <diagonal/>
    </border>
    <border>
      <left/>
      <right style="medium">
        <color indexed="64"/>
      </right>
      <top style="medium">
        <color indexed="64"/>
      </top>
      <bottom style="medium">
        <color indexed="64"/>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241">
    <xf numFmtId="0" fontId="0" fillId="0" borderId="0" xfId="0"/>
    <xf numFmtId="0" fontId="3" fillId="0" borderId="0" xfId="0" applyFont="1"/>
    <xf numFmtId="0" fontId="3" fillId="0" borderId="0" xfId="0" applyFont="1" applyBorder="1" applyAlignment="1" applyProtection="1">
      <alignment horizontal="left" vertical="top" wrapText="1"/>
      <protection locked="0"/>
    </xf>
    <xf numFmtId="0" fontId="4" fillId="0" borderId="0" xfId="0" applyFont="1" applyAlignment="1">
      <alignment vertical="center"/>
    </xf>
    <xf numFmtId="0" fontId="4" fillId="0" borderId="0" xfId="0" applyFont="1"/>
    <xf numFmtId="0" fontId="5" fillId="0" borderId="0" xfId="0" applyFont="1"/>
    <xf numFmtId="0" fontId="4" fillId="0" borderId="0" xfId="0" applyFont="1" applyBorder="1"/>
    <xf numFmtId="0" fontId="4" fillId="0" borderId="0" xfId="0" applyFont="1" applyBorder="1" applyAlignment="1">
      <alignment horizontal="center" vertical="center"/>
    </xf>
    <xf numFmtId="0" fontId="4" fillId="0" borderId="0" xfId="0" applyFont="1" applyAlignment="1">
      <alignment horizontal="center" vertical="center"/>
    </xf>
    <xf numFmtId="0" fontId="4" fillId="0" borderId="0" xfId="0" applyFont="1" applyProtection="1">
      <protection locked="0"/>
    </xf>
    <xf numFmtId="0" fontId="4" fillId="0" borderId="0" xfId="0" applyFont="1" applyBorder="1" applyAlignment="1" applyProtection="1">
      <alignment vertical="top" wrapText="1"/>
    </xf>
    <xf numFmtId="0" fontId="5" fillId="0" borderId="0" xfId="0" applyFont="1" applyBorder="1"/>
    <xf numFmtId="0" fontId="4" fillId="0" borderId="0" xfId="0" applyFont="1" applyAlignment="1">
      <alignment wrapText="1"/>
    </xf>
    <xf numFmtId="0" fontId="4" fillId="0" borderId="0" xfId="0" applyFont="1" applyAlignment="1"/>
    <xf numFmtId="0" fontId="4" fillId="0" borderId="0" xfId="0" applyFont="1" applyAlignment="1">
      <alignment horizontal="center" wrapText="1"/>
    </xf>
    <xf numFmtId="0" fontId="4" fillId="0" borderId="0" xfId="0" applyFont="1" applyAlignment="1">
      <alignment horizontal="left"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165" fontId="5" fillId="2" borderId="2" xfId="0" applyNumberFormat="1" applyFont="1" applyFill="1" applyBorder="1" applyAlignment="1" applyProtection="1">
      <alignment horizontal="center" vertical="center" shrinkToFit="1"/>
    </xf>
    <xf numFmtId="0" fontId="4" fillId="3" borderId="2" xfId="0" applyFont="1" applyFill="1" applyBorder="1" applyAlignment="1" applyProtection="1">
      <alignment horizontal="left" vertical="center" wrapText="1"/>
      <protection locked="0"/>
    </xf>
    <xf numFmtId="165" fontId="6" fillId="4" borderId="15" xfId="1" applyNumberFormat="1" applyFont="1" applyFill="1" applyBorder="1" applyAlignment="1" applyProtection="1">
      <alignment horizontal="center" vertical="center" shrinkToFit="1"/>
      <protection locked="0"/>
    </xf>
    <xf numFmtId="3" fontId="6" fillId="4" borderId="15" xfId="1" applyNumberFormat="1" applyFont="1" applyFill="1" applyBorder="1" applyAlignment="1" applyProtection="1">
      <alignment horizontal="center" vertical="center" shrinkToFit="1"/>
      <protection locked="0"/>
    </xf>
    <xf numFmtId="3" fontId="5" fillId="2" borderId="2" xfId="0" applyNumberFormat="1" applyFont="1" applyFill="1" applyBorder="1" applyAlignment="1" applyProtection="1">
      <alignment horizontal="center" vertical="center" shrinkToFit="1"/>
    </xf>
    <xf numFmtId="0" fontId="8" fillId="0" borderId="0" xfId="0" applyFont="1" applyAlignment="1" applyProtection="1">
      <alignment horizontal="center" vertical="center"/>
      <protection locked="0"/>
    </xf>
    <xf numFmtId="0" fontId="4" fillId="0" borderId="0" xfId="0" applyFont="1" applyAlignment="1" applyProtection="1">
      <alignment horizontal="right" vertical="center"/>
      <protection locked="0"/>
    </xf>
    <xf numFmtId="0" fontId="9" fillId="0" borderId="0" xfId="0" applyFont="1" applyProtection="1">
      <protection locked="0"/>
    </xf>
    <xf numFmtId="0" fontId="8" fillId="0" borderId="3" xfId="0" applyFont="1" applyBorder="1" applyAlignment="1" applyProtection="1">
      <alignment horizontal="center" vertical="center" wrapText="1"/>
      <protection locked="0"/>
    </xf>
    <xf numFmtId="0" fontId="8" fillId="0" borderId="36" xfId="0" applyFont="1" applyBorder="1" applyAlignment="1" applyProtection="1">
      <alignment horizontal="center" vertical="center" wrapText="1"/>
      <protection locked="0"/>
    </xf>
    <xf numFmtId="0" fontId="0" fillId="0" borderId="0" xfId="0" applyProtection="1">
      <protection locked="0"/>
    </xf>
    <xf numFmtId="0" fontId="3" fillId="0" borderId="0" xfId="0" applyFont="1" applyBorder="1" applyAlignment="1" applyProtection="1">
      <alignment horizontal="left" vertical="top" wrapText="1"/>
      <protection locked="0"/>
    </xf>
    <xf numFmtId="0" fontId="7" fillId="0" borderId="0" xfId="0" applyFont="1" applyAlignment="1" applyProtection="1">
      <alignment horizontal="left" vertical="center" wrapText="1"/>
      <protection locked="0"/>
    </xf>
    <xf numFmtId="0" fontId="7" fillId="0" borderId="14" xfId="0" applyFont="1" applyBorder="1" applyAlignment="1" applyProtection="1">
      <alignment vertical="top" wrapText="1"/>
      <protection locked="0"/>
    </xf>
    <xf numFmtId="0" fontId="11" fillId="0" borderId="0" xfId="0" applyFont="1" applyBorder="1" applyAlignment="1" applyProtection="1">
      <alignment horizontal="left" vertical="top"/>
      <protection locked="0"/>
    </xf>
    <xf numFmtId="0" fontId="7" fillId="0" borderId="0" xfId="0" applyFont="1" applyAlignment="1" applyProtection="1">
      <alignment horizontal="left" vertical="top"/>
      <protection locked="0"/>
    </xf>
    <xf numFmtId="165" fontId="7" fillId="2" borderId="3" xfId="0" applyNumberFormat="1" applyFont="1" applyFill="1" applyBorder="1" applyAlignment="1" applyProtection="1">
      <alignment horizontal="center" vertical="center" shrinkToFit="1"/>
    </xf>
    <xf numFmtId="0" fontId="11" fillId="0" borderId="0" xfId="0" applyFont="1" applyBorder="1" applyAlignment="1" applyProtection="1">
      <alignment vertical="top" wrapText="1"/>
      <protection locked="0"/>
    </xf>
    <xf numFmtId="0" fontId="11" fillId="0" borderId="0" xfId="0" applyFont="1" applyAlignment="1" applyProtection="1">
      <alignment horizontal="left" vertical="top"/>
      <protection locked="0"/>
    </xf>
    <xf numFmtId="0" fontId="11" fillId="0" borderId="0" xfId="0" applyFont="1" applyProtection="1">
      <protection locked="0"/>
    </xf>
    <xf numFmtId="0" fontId="7" fillId="0" borderId="0" xfId="0" applyFont="1" applyAlignment="1" applyProtection="1">
      <alignment vertical="top"/>
      <protection locked="0"/>
    </xf>
    <xf numFmtId="0" fontId="7" fillId="0" borderId="14" xfId="0" applyFont="1" applyFill="1" applyBorder="1" applyAlignment="1" applyProtection="1">
      <alignment vertical="top" wrapText="1"/>
      <protection locked="0"/>
    </xf>
    <xf numFmtId="165" fontId="7" fillId="2" borderId="2" xfId="0" applyNumberFormat="1" applyFont="1" applyFill="1" applyBorder="1" applyAlignment="1" applyProtection="1">
      <alignment vertical="top" shrinkToFit="1"/>
    </xf>
    <xf numFmtId="0" fontId="7" fillId="0" borderId="30" xfId="0" applyFont="1" applyFill="1" applyBorder="1" applyAlignment="1" applyProtection="1">
      <alignment vertical="top" wrapText="1"/>
      <protection locked="0"/>
    </xf>
    <xf numFmtId="0" fontId="7" fillId="0" borderId="0" xfId="0" applyFont="1" applyBorder="1" applyAlignment="1" applyProtection="1">
      <alignment vertical="top" wrapText="1"/>
      <protection locked="0"/>
    </xf>
    <xf numFmtId="0" fontId="11" fillId="0" borderId="2" xfId="0" applyFont="1" applyBorder="1" applyAlignment="1" applyProtection="1">
      <alignment horizontal="center" vertical="center" wrapText="1"/>
      <protection locked="0"/>
    </xf>
    <xf numFmtId="0" fontId="11" fillId="0" borderId="2" xfId="0" applyFont="1" applyBorder="1" applyAlignment="1" applyProtection="1">
      <alignment horizontal="left" vertical="top" wrapText="1"/>
      <protection locked="0"/>
    </xf>
    <xf numFmtId="0" fontId="11" fillId="0" borderId="2" xfId="0" applyFont="1" applyBorder="1" applyAlignment="1" applyProtection="1">
      <alignment vertical="top" wrapText="1"/>
      <protection locked="0"/>
    </xf>
    <xf numFmtId="164" fontId="7" fillId="3" borderId="2" xfId="1" applyFont="1" applyFill="1" applyBorder="1" applyAlignment="1" applyProtection="1">
      <alignment vertical="top" wrapText="1"/>
      <protection locked="0"/>
    </xf>
    <xf numFmtId="0" fontId="7" fillId="3" borderId="2" xfId="0" applyFont="1" applyFill="1" applyBorder="1" applyAlignment="1" applyProtection="1">
      <alignment vertical="top" wrapText="1"/>
      <protection locked="0"/>
    </xf>
    <xf numFmtId="165" fontId="7" fillId="2" borderId="2" xfId="0" applyNumberFormat="1" applyFont="1" applyFill="1" applyBorder="1" applyAlignment="1" applyProtection="1">
      <alignment vertical="top" wrapText="1"/>
    </xf>
    <xf numFmtId="165" fontId="7" fillId="2" borderId="2" xfId="0" applyNumberFormat="1" applyFont="1" applyFill="1" applyBorder="1" applyAlignment="1" applyProtection="1">
      <alignment horizontal="center" vertical="top" wrapText="1"/>
    </xf>
    <xf numFmtId="0" fontId="7" fillId="0" borderId="0" xfId="0" applyFont="1" applyAlignment="1" applyProtection="1">
      <protection locked="0"/>
    </xf>
    <xf numFmtId="0" fontId="7" fillId="0" borderId="0" xfId="0" applyFont="1" applyProtection="1">
      <protection locked="0"/>
    </xf>
    <xf numFmtId="0" fontId="11" fillId="0" borderId="0" xfId="0" applyFont="1" applyBorder="1" applyAlignment="1" applyProtection="1">
      <alignment horizontal="left" vertical="top" wrapText="1"/>
      <protection locked="0"/>
    </xf>
    <xf numFmtId="0" fontId="16" fillId="0" borderId="0" xfId="0" applyFont="1" applyAlignment="1" applyProtection="1">
      <alignment horizontal="left" wrapText="1"/>
      <protection locked="0"/>
    </xf>
    <xf numFmtId="0" fontId="10" fillId="0" borderId="0" xfId="0" applyFont="1" applyAlignment="1" applyProtection="1">
      <alignment horizontal="right" wrapText="1"/>
      <protection locked="0"/>
    </xf>
    <xf numFmtId="0" fontId="16" fillId="0" borderId="2" xfId="0" applyFont="1" applyBorder="1" applyAlignment="1" applyProtection="1">
      <alignment horizontal="center" wrapText="1"/>
      <protection locked="0"/>
    </xf>
    <xf numFmtId="0" fontId="16" fillId="0" borderId="2" xfId="0" applyFont="1" applyBorder="1" applyAlignment="1" applyProtection="1">
      <alignment horizontal="center" vertical="center" wrapText="1"/>
      <protection locked="0"/>
    </xf>
    <xf numFmtId="0" fontId="16" fillId="0" borderId="0" xfId="0" applyFont="1" applyAlignment="1" applyProtection="1">
      <alignment vertical="center"/>
      <protection locked="0"/>
    </xf>
    <xf numFmtId="0" fontId="10" fillId="0" borderId="2" xfId="0" applyFont="1" applyBorder="1" applyAlignment="1" applyProtection="1">
      <alignment horizontal="center" wrapText="1"/>
      <protection locked="0"/>
    </xf>
    <xf numFmtId="0" fontId="10" fillId="0" borderId="0" xfId="0" applyFont="1" applyProtection="1">
      <protection locked="0"/>
    </xf>
    <xf numFmtId="165" fontId="16" fillId="2" borderId="2" xfId="0" applyNumberFormat="1" applyFont="1" applyFill="1" applyBorder="1" applyAlignment="1" applyProtection="1">
      <alignment vertical="center" wrapText="1" shrinkToFit="1"/>
    </xf>
    <xf numFmtId="165" fontId="17" fillId="3" borderId="2" xfId="0" applyNumberFormat="1" applyFont="1" applyFill="1" applyBorder="1" applyAlignment="1" applyProtection="1">
      <alignment horizontal="center" vertical="center" shrinkToFit="1"/>
      <protection locked="0"/>
    </xf>
    <xf numFmtId="0" fontId="16" fillId="0" borderId="2" xfId="0" applyFont="1" applyBorder="1" applyAlignment="1" applyProtection="1">
      <alignment horizontal="left" vertical="center" wrapText="1"/>
      <protection locked="0"/>
    </xf>
    <xf numFmtId="165" fontId="18" fillId="3" borderId="2" xfId="0" applyNumberFormat="1" applyFont="1" applyFill="1" applyBorder="1" applyAlignment="1" applyProtection="1">
      <alignment horizontal="center" vertical="center" shrinkToFit="1"/>
      <protection locked="0"/>
    </xf>
    <xf numFmtId="0" fontId="16" fillId="0" borderId="2" xfId="0" applyFont="1" applyBorder="1" applyAlignment="1" applyProtection="1">
      <alignment horizontal="center" vertical="top" wrapText="1"/>
      <protection locked="0"/>
    </xf>
    <xf numFmtId="0" fontId="16" fillId="0" borderId="2" xfId="0" applyFont="1" applyBorder="1" applyAlignment="1" applyProtection="1">
      <alignment horizontal="left" vertical="top" wrapText="1"/>
      <protection locked="0"/>
    </xf>
    <xf numFmtId="165" fontId="10" fillId="2" borderId="2" xfId="0" applyNumberFormat="1" applyFont="1" applyFill="1" applyBorder="1" applyAlignment="1" applyProtection="1">
      <alignment horizontal="center" vertical="top" shrinkToFit="1"/>
      <protection locked="0"/>
    </xf>
    <xf numFmtId="0" fontId="16" fillId="0" borderId="0" xfId="0" applyFont="1" applyProtection="1">
      <protection locked="0"/>
    </xf>
    <xf numFmtId="0" fontId="10" fillId="0" borderId="0" xfId="0" applyFont="1" applyAlignment="1" applyProtection="1">
      <alignment horizontal="center" wrapText="1"/>
      <protection locked="0"/>
    </xf>
    <xf numFmtId="0" fontId="16" fillId="0" borderId="0" xfId="0" applyFont="1" applyBorder="1" applyAlignment="1" applyProtection="1">
      <protection locked="0"/>
    </xf>
    <xf numFmtId="0" fontId="10" fillId="0" borderId="0" xfId="0" applyFont="1" applyBorder="1" applyAlignment="1" applyProtection="1">
      <alignment horizontal="left"/>
      <protection locked="0"/>
    </xf>
    <xf numFmtId="0" fontId="10" fillId="0" borderId="2" xfId="0" applyFont="1" applyBorder="1" applyAlignment="1" applyProtection="1">
      <alignment horizontal="center" vertical="top" wrapText="1"/>
      <protection locked="0"/>
    </xf>
    <xf numFmtId="0" fontId="10" fillId="0" borderId="2" xfId="0" applyFont="1" applyBorder="1" applyAlignment="1" applyProtection="1">
      <alignment horizontal="center" vertical="center" wrapText="1"/>
      <protection locked="0"/>
    </xf>
    <xf numFmtId="0" fontId="16" fillId="3" borderId="2" xfId="0" applyFont="1" applyFill="1" applyBorder="1" applyAlignment="1" applyProtection="1">
      <alignment vertical="center" wrapText="1"/>
      <protection locked="0"/>
    </xf>
    <xf numFmtId="10" fontId="10" fillId="2" borderId="2" xfId="0" applyNumberFormat="1" applyFont="1" applyFill="1" applyBorder="1" applyAlignment="1" applyProtection="1">
      <alignment horizontal="center" vertical="center" shrinkToFit="1"/>
    </xf>
    <xf numFmtId="165" fontId="10" fillId="2" borderId="2" xfId="0" applyNumberFormat="1" applyFont="1" applyFill="1" applyBorder="1" applyAlignment="1" applyProtection="1">
      <alignment horizontal="center" vertical="center" shrinkToFit="1"/>
    </xf>
    <xf numFmtId="0" fontId="16" fillId="0" borderId="2" xfId="0" applyFont="1" applyBorder="1" applyAlignment="1" applyProtection="1">
      <alignment vertical="center"/>
      <protection locked="0"/>
    </xf>
    <xf numFmtId="0" fontId="16" fillId="0" borderId="0" xfId="0" applyFont="1" applyBorder="1" applyAlignment="1" applyProtection="1">
      <alignment horizontal="center" vertical="center"/>
      <protection locked="0"/>
    </xf>
    <xf numFmtId="0" fontId="16" fillId="0" borderId="0" xfId="0" applyFont="1" applyBorder="1" applyAlignment="1" applyProtection="1">
      <alignment vertical="center"/>
      <protection locked="0"/>
    </xf>
    <xf numFmtId="0" fontId="19" fillId="0" borderId="0" xfId="0" applyFont="1" applyBorder="1" applyAlignment="1" applyProtection="1">
      <alignment horizontal="left" vertical="top"/>
      <protection locked="0"/>
    </xf>
    <xf numFmtId="0" fontId="16" fillId="0" borderId="0" xfId="0" applyFont="1" applyBorder="1" applyAlignment="1" applyProtection="1">
      <alignment horizontal="right"/>
      <protection locked="0"/>
    </xf>
    <xf numFmtId="0" fontId="16" fillId="0" borderId="4" xfId="0" applyFont="1" applyBorder="1" applyAlignment="1" applyProtection="1">
      <alignment horizontal="center" vertical="center" wrapText="1"/>
      <protection locked="0"/>
    </xf>
    <xf numFmtId="0" fontId="16" fillId="0" borderId="6" xfId="0" applyFont="1" applyBorder="1" applyAlignment="1" applyProtection="1">
      <alignment horizontal="center" vertical="center" wrapText="1"/>
      <protection locked="0"/>
    </xf>
    <xf numFmtId="0" fontId="16" fillId="0" borderId="5" xfId="0" applyFont="1" applyBorder="1" applyAlignment="1" applyProtection="1">
      <alignment horizontal="center" vertical="center" wrapText="1"/>
      <protection locked="0"/>
    </xf>
    <xf numFmtId="0" fontId="16" fillId="0" borderId="0" xfId="0" applyFont="1" applyAlignment="1" applyProtection="1">
      <alignment horizontal="center" vertical="center"/>
      <protection locked="0"/>
    </xf>
    <xf numFmtId="0" fontId="10" fillId="0" borderId="7" xfId="0" applyFont="1" applyBorder="1" applyAlignment="1" applyProtection="1">
      <alignment horizontal="center" wrapText="1"/>
      <protection locked="0"/>
    </xf>
    <xf numFmtId="0" fontId="10" fillId="0" borderId="8" xfId="0" applyFont="1" applyBorder="1" applyAlignment="1" applyProtection="1">
      <alignment horizontal="center"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center" vertical="top" wrapText="1"/>
      <protection locked="0"/>
    </xf>
    <xf numFmtId="0" fontId="21" fillId="5" borderId="14" xfId="0" applyFont="1" applyFill="1" applyBorder="1" applyAlignment="1" applyProtection="1">
      <alignment horizontal="left" vertical="center" wrapText="1"/>
      <protection locked="0"/>
    </xf>
    <xf numFmtId="0" fontId="21" fillId="6" borderId="15" xfId="0" applyFont="1" applyFill="1" applyBorder="1" applyAlignment="1" applyProtection="1">
      <alignment horizontal="center" vertical="center" wrapText="1"/>
      <protection locked="0"/>
    </xf>
    <xf numFmtId="165" fontId="22" fillId="6" borderId="15" xfId="0" applyNumberFormat="1" applyFont="1" applyFill="1" applyBorder="1" applyAlignment="1" applyProtection="1">
      <alignment horizontal="center" vertical="center" shrinkToFit="1"/>
      <protection locked="0"/>
    </xf>
    <xf numFmtId="0" fontId="21" fillId="6" borderId="14" xfId="0" applyFont="1" applyFill="1" applyBorder="1" applyAlignment="1" applyProtection="1">
      <alignment horizontal="left" vertical="center" wrapText="1"/>
      <protection locked="0"/>
    </xf>
    <xf numFmtId="0" fontId="16" fillId="0" borderId="0" xfId="0" applyFont="1" applyFill="1" applyBorder="1" applyAlignment="1" applyProtection="1">
      <alignment horizontal="left" vertical="top" wrapText="1"/>
      <protection locked="0"/>
    </xf>
    <xf numFmtId="0" fontId="16" fillId="0" borderId="2" xfId="0" applyFont="1" applyBorder="1" applyAlignment="1" applyProtection="1">
      <alignment vertical="top" wrapText="1"/>
      <protection locked="0"/>
    </xf>
    <xf numFmtId="165" fontId="10" fillId="2" borderId="2" xfId="0" applyNumberFormat="1" applyFont="1" applyFill="1" applyBorder="1" applyAlignment="1" applyProtection="1">
      <alignment horizontal="center" shrinkToFit="1"/>
      <protection locked="0"/>
    </xf>
    <xf numFmtId="0" fontId="16" fillId="0" borderId="0" xfId="0" applyFont="1" applyBorder="1" applyAlignment="1" applyProtection="1">
      <alignment vertical="top" wrapText="1"/>
      <protection locked="0"/>
    </xf>
    <xf numFmtId="0" fontId="10" fillId="0" borderId="0" xfId="0" applyFont="1" applyBorder="1" applyAlignment="1" applyProtection="1">
      <alignment horizontal="left" vertical="top" wrapText="1"/>
      <protection locked="0"/>
    </xf>
    <xf numFmtId="0" fontId="16" fillId="0" borderId="0" xfId="0" applyFont="1" applyBorder="1" applyProtection="1">
      <protection locked="0"/>
    </xf>
    <xf numFmtId="0" fontId="16" fillId="0" borderId="0" xfId="0" applyFont="1" applyBorder="1" applyAlignment="1" applyProtection="1">
      <alignment horizontal="right" vertical="top" wrapText="1"/>
      <protection locked="0"/>
    </xf>
    <xf numFmtId="0" fontId="10" fillId="0" borderId="0" xfId="0" applyFont="1" applyBorder="1" applyAlignment="1" applyProtection="1">
      <alignment horizontal="right"/>
      <protection locked="0"/>
    </xf>
    <xf numFmtId="165" fontId="16" fillId="2" borderId="2" xfId="0" applyNumberFormat="1" applyFont="1" applyFill="1" applyBorder="1" applyAlignment="1" applyProtection="1">
      <alignment vertical="center" wrapText="1" shrinkToFit="1"/>
      <protection locked="0"/>
    </xf>
    <xf numFmtId="0" fontId="16" fillId="3" borderId="2" xfId="0" applyFont="1" applyFill="1" applyBorder="1" applyAlignment="1" applyProtection="1">
      <alignment horizontal="left" vertical="top" wrapText="1"/>
      <protection locked="0"/>
    </xf>
    <xf numFmtId="4" fontId="22" fillId="4" borderId="15" xfId="0" applyNumberFormat="1" applyFont="1" applyFill="1" applyBorder="1" applyAlignment="1" applyProtection="1">
      <alignment horizontal="center" vertical="center" shrinkToFit="1"/>
      <protection locked="0"/>
    </xf>
    <xf numFmtId="165" fontId="22" fillId="4" borderId="15" xfId="0" applyNumberFormat="1" applyFont="1" applyFill="1" applyBorder="1" applyAlignment="1" applyProtection="1">
      <alignment horizontal="center" vertical="center" shrinkToFit="1"/>
      <protection locked="0"/>
    </xf>
    <xf numFmtId="3" fontId="10" fillId="3" borderId="2" xfId="0" applyNumberFormat="1" applyFont="1" applyFill="1" applyBorder="1" applyAlignment="1" applyProtection="1">
      <alignment horizontal="center" vertical="top" shrinkToFit="1"/>
      <protection locked="0"/>
    </xf>
    <xf numFmtId="0" fontId="21" fillId="4" borderId="2" xfId="0" applyFont="1" applyFill="1" applyBorder="1" applyAlignment="1" applyProtection="1">
      <alignment horizontal="left" vertical="top" wrapText="1"/>
      <protection locked="0"/>
    </xf>
    <xf numFmtId="165" fontId="10" fillId="4" borderId="2" xfId="0" applyNumberFormat="1" applyFont="1" applyFill="1" applyBorder="1" applyAlignment="1" applyProtection="1">
      <alignment horizontal="center" vertical="center" shrinkToFit="1"/>
      <protection locked="0"/>
    </xf>
    <xf numFmtId="4" fontId="22" fillId="4" borderId="2" xfId="0" applyNumberFormat="1" applyFont="1" applyFill="1" applyBorder="1" applyAlignment="1" applyProtection="1">
      <alignment horizontal="center" vertical="center" shrinkToFit="1"/>
      <protection locked="0"/>
    </xf>
    <xf numFmtId="165" fontId="22" fillId="4" borderId="2" xfId="0" applyNumberFormat="1" applyFont="1" applyFill="1" applyBorder="1" applyAlignment="1" applyProtection="1">
      <alignment horizontal="center" vertical="center" shrinkToFit="1"/>
      <protection locked="0"/>
    </xf>
    <xf numFmtId="1" fontId="10" fillId="2" borderId="2" xfId="0" applyNumberFormat="1" applyFont="1" applyFill="1" applyBorder="1" applyAlignment="1" applyProtection="1">
      <alignment horizontal="center" vertical="top" shrinkToFit="1"/>
      <protection locked="0"/>
    </xf>
    <xf numFmtId="0" fontId="16" fillId="0" borderId="0" xfId="0" applyFont="1" applyBorder="1" applyAlignment="1" applyProtection="1">
      <alignment wrapText="1"/>
      <protection locked="0"/>
    </xf>
    <xf numFmtId="0" fontId="16" fillId="0" borderId="0" xfId="0" applyFont="1" applyBorder="1" applyAlignment="1" applyProtection="1">
      <alignment horizontal="right" wrapText="1"/>
      <protection locked="0"/>
    </xf>
    <xf numFmtId="0" fontId="16" fillId="0" borderId="0" xfId="0" applyFont="1" applyBorder="1" applyAlignment="1" applyProtection="1">
      <alignment horizontal="center" wrapText="1"/>
      <protection locked="0"/>
    </xf>
    <xf numFmtId="0" fontId="16" fillId="0" borderId="0" xfId="0" applyFont="1" applyBorder="1" applyAlignment="1" applyProtection="1">
      <alignment horizontal="left"/>
      <protection locked="0"/>
    </xf>
    <xf numFmtId="165" fontId="16" fillId="2" borderId="2" xfId="0" applyNumberFormat="1" applyFont="1" applyFill="1" applyBorder="1" applyAlignment="1" applyProtection="1">
      <alignment horizontal="left" vertical="center" wrapText="1" shrinkToFit="1"/>
    </xf>
    <xf numFmtId="165" fontId="10" fillId="2" borderId="2" xfId="0" applyNumberFormat="1" applyFont="1" applyFill="1" applyBorder="1" applyAlignment="1" applyProtection="1">
      <alignment horizontal="center" vertical="center" wrapText="1" shrinkToFit="1"/>
    </xf>
    <xf numFmtId="0" fontId="16" fillId="0" borderId="0" xfId="0" applyFont="1" applyAlignment="1" applyProtection="1">
      <alignment wrapText="1"/>
      <protection locked="0"/>
    </xf>
    <xf numFmtId="165" fontId="10" fillId="2" borderId="2" xfId="0" applyNumberFormat="1" applyFont="1" applyFill="1" applyBorder="1" applyAlignment="1" applyProtection="1">
      <alignment horizontal="left" vertical="center" wrapText="1" shrinkToFit="1"/>
    </xf>
    <xf numFmtId="0" fontId="10" fillId="0" borderId="7" xfId="0" applyFont="1" applyBorder="1" applyAlignment="1" applyProtection="1">
      <alignment horizontal="center" vertical="center" wrapText="1"/>
      <protection locked="0"/>
    </xf>
    <xf numFmtId="0" fontId="16" fillId="0" borderId="7" xfId="0" applyFont="1" applyBorder="1" applyAlignment="1" applyProtection="1">
      <alignment horizontal="center" vertical="center" wrapText="1"/>
      <protection locked="0"/>
    </xf>
    <xf numFmtId="0" fontId="16" fillId="2" borderId="2" xfId="0" applyFont="1" applyFill="1" applyBorder="1" applyAlignment="1" applyProtection="1">
      <alignment horizontal="left" vertical="center" wrapText="1"/>
      <protection locked="0"/>
    </xf>
    <xf numFmtId="165" fontId="10" fillId="2" borderId="2" xfId="0" applyNumberFormat="1" applyFont="1" applyFill="1" applyBorder="1" applyAlignment="1" applyProtection="1">
      <alignment horizontal="center" vertical="center" shrinkToFit="1"/>
      <protection locked="0"/>
    </xf>
    <xf numFmtId="9" fontId="10" fillId="2" borderId="2" xfId="2" applyFont="1" applyFill="1" applyBorder="1" applyAlignment="1" applyProtection="1">
      <alignment horizontal="center" vertical="center" shrinkToFit="1"/>
      <protection locked="0"/>
    </xf>
    <xf numFmtId="0" fontId="16" fillId="3" borderId="2" xfId="0" applyFont="1" applyFill="1" applyBorder="1" applyAlignment="1" applyProtection="1">
      <alignment horizontal="left" vertical="center" wrapText="1"/>
      <protection locked="0"/>
    </xf>
    <xf numFmtId="165" fontId="17" fillId="3" borderId="2" xfId="1" applyNumberFormat="1" applyFont="1" applyFill="1" applyBorder="1" applyAlignment="1" applyProtection="1">
      <alignment horizontal="center" vertical="center" wrapText="1"/>
      <protection locked="0"/>
    </xf>
    <xf numFmtId="0" fontId="16" fillId="0" borderId="0" xfId="0" applyFont="1" applyBorder="1" applyAlignment="1" applyProtection="1">
      <alignment horizontal="center" vertical="center" wrapText="1"/>
      <protection locked="0"/>
    </xf>
    <xf numFmtId="0" fontId="16" fillId="0" borderId="10" xfId="0" applyFont="1" applyBorder="1" applyAlignment="1" applyProtection="1">
      <alignment horizontal="center" vertical="center"/>
      <protection locked="0"/>
    </xf>
    <xf numFmtId="0" fontId="16" fillId="0" borderId="11" xfId="0" applyFont="1" applyBorder="1" applyAlignment="1" applyProtection="1">
      <alignment horizontal="center" vertical="center"/>
      <protection locked="0"/>
    </xf>
    <xf numFmtId="0" fontId="10" fillId="2" borderId="2" xfId="0" applyFont="1" applyFill="1" applyBorder="1" applyAlignment="1" applyProtection="1">
      <alignment horizontal="left" vertical="center" wrapText="1"/>
      <protection locked="0"/>
    </xf>
    <xf numFmtId="165" fontId="22" fillId="4" borderId="15" xfId="1" applyNumberFormat="1" applyFont="1" applyFill="1" applyBorder="1" applyAlignment="1" applyProtection="1">
      <alignment horizontal="center" vertical="center" shrinkToFit="1"/>
      <protection locked="0"/>
    </xf>
    <xf numFmtId="3" fontId="22" fillId="4" borderId="27" xfId="0" applyNumberFormat="1" applyFont="1" applyFill="1" applyBorder="1" applyAlignment="1" applyProtection="1">
      <alignment horizontal="center" vertical="center" shrinkToFit="1"/>
      <protection locked="0"/>
    </xf>
    <xf numFmtId="0" fontId="10" fillId="2" borderId="2" xfId="0" applyFont="1" applyFill="1" applyBorder="1" applyAlignment="1" applyProtection="1">
      <alignment horizontal="right" vertical="center" wrapText="1"/>
      <protection locked="0"/>
    </xf>
    <xf numFmtId="0" fontId="16" fillId="0" borderId="39" xfId="0" applyFont="1" applyBorder="1" applyAlignment="1" applyProtection="1">
      <alignment horizontal="center" vertical="center" wrapText="1"/>
      <protection locked="0"/>
    </xf>
    <xf numFmtId="0" fontId="16" fillId="0" borderId="40" xfId="0" applyFont="1" applyBorder="1" applyAlignment="1" applyProtection="1">
      <alignment horizontal="center" vertical="center" wrapText="1"/>
      <protection locked="0"/>
    </xf>
    <xf numFmtId="0" fontId="10" fillId="0" borderId="41" xfId="0" applyFont="1" applyBorder="1" applyAlignment="1" applyProtection="1">
      <alignment horizontal="center" wrapText="1"/>
      <protection locked="0"/>
    </xf>
    <xf numFmtId="0" fontId="16" fillId="0" borderId="7" xfId="0" applyFont="1" applyFill="1" applyBorder="1" applyAlignment="1" applyProtection="1">
      <alignment horizontal="center" wrapText="1"/>
      <protection locked="0"/>
    </xf>
    <xf numFmtId="0" fontId="16" fillId="2" borderId="2" xfId="0" applyFont="1" applyFill="1" applyBorder="1" applyAlignment="1" applyProtection="1">
      <alignment horizontal="left" vertical="top" wrapText="1"/>
      <protection locked="0"/>
    </xf>
    <xf numFmtId="165" fontId="10" fillId="2" borderId="41" xfId="0" applyNumberFormat="1" applyFont="1" applyFill="1" applyBorder="1" applyAlignment="1" applyProtection="1">
      <alignment horizontal="center" vertical="top" wrapText="1"/>
      <protection locked="0"/>
    </xf>
    <xf numFmtId="10" fontId="10" fillId="2" borderId="41" xfId="2" applyNumberFormat="1" applyFont="1" applyFill="1" applyBorder="1" applyAlignment="1" applyProtection="1">
      <alignment horizontal="center" vertical="top" wrapText="1"/>
      <protection locked="0"/>
    </xf>
    <xf numFmtId="0" fontId="16" fillId="2" borderId="9" xfId="0" applyFont="1" applyFill="1" applyBorder="1" applyAlignment="1" applyProtection="1">
      <alignment horizontal="left" vertical="top" wrapText="1"/>
      <protection locked="0"/>
    </xf>
    <xf numFmtId="3" fontId="10" fillId="2" borderId="42" xfId="0" applyNumberFormat="1" applyFont="1" applyFill="1" applyBorder="1" applyAlignment="1" applyProtection="1">
      <alignment horizontal="center" vertical="top" wrapText="1"/>
      <protection locked="0"/>
    </xf>
    <xf numFmtId="0" fontId="16" fillId="0" borderId="0" xfId="0" applyFont="1" applyAlignment="1" applyProtection="1">
      <alignment horizontal="left" vertical="center"/>
      <protection locked="0"/>
    </xf>
    <xf numFmtId="0" fontId="16" fillId="0" borderId="0" xfId="0" applyFont="1" applyAlignment="1" applyProtection="1">
      <alignment horizontal="left" vertical="center" wrapText="1"/>
      <protection locked="0"/>
    </xf>
    <xf numFmtId="0" fontId="11" fillId="0" borderId="0" xfId="0" applyFont="1" applyAlignment="1" applyProtection="1">
      <alignment wrapText="1"/>
      <protection locked="0"/>
    </xf>
    <xf numFmtId="0" fontId="16" fillId="0" borderId="0" xfId="0" applyFont="1" applyAlignment="1" applyProtection="1">
      <alignment horizontal="center" wrapText="1"/>
      <protection locked="0"/>
    </xf>
    <xf numFmtId="0" fontId="25" fillId="7" borderId="0" xfId="0" applyFont="1" applyFill="1" applyAlignment="1" applyProtection="1">
      <alignment horizontal="left"/>
      <protection locked="0"/>
    </xf>
    <xf numFmtId="0" fontId="25" fillId="7" borderId="0" xfId="0" applyFont="1" applyFill="1" applyProtection="1">
      <protection locked="0"/>
    </xf>
    <xf numFmtId="0" fontId="25" fillId="0" borderId="0" xfId="0" applyFont="1"/>
    <xf numFmtId="0" fontId="25" fillId="7" borderId="0" xfId="0" applyFont="1" applyFill="1" applyAlignment="1" applyProtection="1">
      <alignment horizontal="left" vertical="top"/>
      <protection locked="0"/>
    </xf>
    <xf numFmtId="0" fontId="25" fillId="7" borderId="0" xfId="0" applyFont="1" applyFill="1" applyBorder="1" applyProtection="1">
      <protection locked="0"/>
    </xf>
    <xf numFmtId="0" fontId="27" fillId="0" borderId="0" xfId="0" applyFont="1" applyBorder="1"/>
    <xf numFmtId="0" fontId="26" fillId="0" borderId="0" xfId="0" applyFont="1" applyBorder="1" applyAlignment="1" applyProtection="1">
      <alignment horizontal="left" vertical="top" wrapText="1"/>
      <protection locked="0"/>
    </xf>
    <xf numFmtId="0" fontId="7" fillId="0" borderId="20" xfId="0" applyFont="1" applyBorder="1" applyAlignment="1" applyProtection="1">
      <alignment vertical="top"/>
      <protection locked="0"/>
    </xf>
    <xf numFmtId="0" fontId="28" fillId="0" borderId="0" xfId="0" applyFont="1" applyBorder="1" applyAlignment="1" applyProtection="1">
      <alignment horizontal="left" vertical="top"/>
      <protection locked="0"/>
    </xf>
    <xf numFmtId="0" fontId="28" fillId="0" borderId="0" xfId="0" applyFont="1" applyBorder="1" applyAlignment="1" applyProtection="1">
      <alignment horizontal="left" vertical="top" wrapText="1"/>
      <protection locked="0"/>
    </xf>
    <xf numFmtId="0" fontId="11" fillId="0" borderId="0" xfId="0" applyFont="1" applyBorder="1" applyAlignment="1" applyProtection="1">
      <alignment vertical="top"/>
      <protection locked="0"/>
    </xf>
    <xf numFmtId="0" fontId="7" fillId="0" borderId="19" xfId="0" applyFont="1" applyBorder="1" applyAlignment="1" applyProtection="1">
      <alignment vertical="top"/>
      <protection locked="0"/>
    </xf>
    <xf numFmtId="0" fontId="3" fillId="0" borderId="0" xfId="0" applyFont="1" applyBorder="1" applyAlignment="1" applyProtection="1">
      <alignment horizontal="left" vertical="top" wrapText="1"/>
      <protection locked="0"/>
    </xf>
    <xf numFmtId="0" fontId="15" fillId="0" borderId="32" xfId="0" applyFont="1" applyBorder="1" applyAlignment="1" applyProtection="1">
      <alignment vertical="top" wrapText="1"/>
      <protection locked="0"/>
    </xf>
    <xf numFmtId="0" fontId="15" fillId="0" borderId="33" xfId="0" applyFont="1" applyBorder="1" applyAlignment="1" applyProtection="1">
      <alignment vertical="top" wrapText="1"/>
      <protection locked="0"/>
    </xf>
    <xf numFmtId="0" fontId="15" fillId="0" borderId="34" xfId="0" applyFont="1" applyBorder="1" applyAlignment="1" applyProtection="1">
      <alignment vertical="top" wrapText="1"/>
      <protection locked="0"/>
    </xf>
    <xf numFmtId="0" fontId="15" fillId="0" borderId="14" xfId="0" applyFont="1" applyBorder="1" applyAlignment="1" applyProtection="1">
      <alignment vertical="top" wrapText="1"/>
      <protection locked="0"/>
    </xf>
    <xf numFmtId="0" fontId="15" fillId="0" borderId="30" xfId="0" applyFont="1" applyBorder="1" applyAlignment="1" applyProtection="1">
      <alignment vertical="top" wrapText="1"/>
      <protection locked="0"/>
    </xf>
    <xf numFmtId="0" fontId="15" fillId="0" borderId="31" xfId="0" applyFont="1" applyBorder="1" applyAlignment="1" applyProtection="1">
      <alignment vertical="top" wrapText="1"/>
      <protection locked="0"/>
    </xf>
    <xf numFmtId="0" fontId="15" fillId="0" borderId="20" xfId="0" applyFont="1" applyBorder="1" applyAlignment="1" applyProtection="1">
      <alignment vertical="top" wrapText="1"/>
      <protection locked="0"/>
    </xf>
    <xf numFmtId="0" fontId="15" fillId="0" borderId="21" xfId="0" applyFont="1" applyBorder="1" applyAlignment="1" applyProtection="1">
      <alignment vertical="top" wrapText="1"/>
      <protection locked="0"/>
    </xf>
    <xf numFmtId="0" fontId="15" fillId="0" borderId="22" xfId="0" applyFont="1" applyBorder="1" applyAlignment="1" applyProtection="1">
      <alignment vertical="top" wrapText="1"/>
      <protection locked="0"/>
    </xf>
    <xf numFmtId="0" fontId="11" fillId="0" borderId="23" xfId="0" applyFont="1" applyBorder="1" applyAlignment="1" applyProtection="1">
      <alignment vertical="top" wrapText="1"/>
      <protection locked="0"/>
    </xf>
    <xf numFmtId="0" fontId="11" fillId="0" borderId="24" xfId="0" applyFont="1" applyBorder="1" applyAlignment="1" applyProtection="1">
      <alignment vertical="top" wrapText="1"/>
      <protection locked="0"/>
    </xf>
    <xf numFmtId="0" fontId="11" fillId="0" borderId="25" xfId="0" applyFont="1" applyBorder="1" applyAlignment="1" applyProtection="1">
      <alignment vertical="top" wrapText="1"/>
      <protection locked="0"/>
    </xf>
    <xf numFmtId="0" fontId="11" fillId="0" borderId="14" xfId="0" applyFont="1" applyBorder="1" applyAlignment="1" applyProtection="1">
      <alignment vertical="top" wrapText="1"/>
      <protection locked="0"/>
    </xf>
    <xf numFmtId="0" fontId="11" fillId="0" borderId="30" xfId="0" applyFont="1" applyBorder="1" applyAlignment="1" applyProtection="1">
      <alignment vertical="top" wrapText="1"/>
      <protection locked="0"/>
    </xf>
    <xf numFmtId="0" fontId="11" fillId="0" borderId="31" xfId="0" applyFont="1" applyBorder="1" applyAlignment="1" applyProtection="1">
      <alignment vertical="top" wrapText="1"/>
      <protection locked="0"/>
    </xf>
    <xf numFmtId="0" fontId="7" fillId="0" borderId="0" xfId="0" applyFont="1" applyAlignment="1" applyProtection="1">
      <alignment horizontal="left" wrapText="1"/>
      <protection locked="0"/>
    </xf>
    <xf numFmtId="0" fontId="7" fillId="0" borderId="2" xfId="0" applyFont="1" applyBorder="1" applyAlignment="1" applyProtection="1">
      <alignment horizontal="left" vertical="top" wrapText="1"/>
      <protection locked="0"/>
    </xf>
    <xf numFmtId="0" fontId="25" fillId="7" borderId="0" xfId="0" applyFont="1" applyFill="1" applyBorder="1" applyAlignment="1" applyProtection="1">
      <alignment horizontal="left" wrapText="1"/>
      <protection locked="0"/>
    </xf>
    <xf numFmtId="0" fontId="28" fillId="0" borderId="0"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6" fillId="0" borderId="13" xfId="0" applyFont="1" applyBorder="1" applyAlignment="1" applyProtection="1">
      <alignment horizontal="center" vertical="center" wrapText="1"/>
      <protection locked="0"/>
    </xf>
    <xf numFmtId="0" fontId="16" fillId="0" borderId="11" xfId="0" applyFont="1" applyBorder="1" applyAlignment="1" applyProtection="1">
      <alignment horizontal="center" vertical="center" wrapText="1"/>
      <protection locked="0"/>
    </xf>
    <xf numFmtId="0" fontId="23" fillId="0" borderId="0" xfId="0" applyFont="1" applyAlignment="1" applyProtection="1">
      <alignment horizontal="center" vertical="center"/>
      <protection locked="0"/>
    </xf>
    <xf numFmtId="0" fontId="24" fillId="0" borderId="0" xfId="0" applyFont="1" applyAlignment="1" applyProtection="1">
      <alignment horizontal="left" vertical="center" wrapText="1"/>
      <protection locked="0"/>
    </xf>
    <xf numFmtId="0" fontId="25" fillId="7" borderId="0" xfId="0" applyFont="1" applyFill="1" applyBorder="1" applyAlignment="1" applyProtection="1">
      <alignment horizontal="left"/>
      <protection locked="0"/>
    </xf>
    <xf numFmtId="0" fontId="11" fillId="0" borderId="0" xfId="0" applyFont="1" applyBorder="1" applyAlignment="1" applyProtection="1">
      <alignment horizontal="left" vertical="top"/>
      <protection locked="0"/>
    </xf>
    <xf numFmtId="0" fontId="11" fillId="0" borderId="0" xfId="0" applyFont="1" applyBorder="1" applyAlignment="1" applyProtection="1">
      <alignment horizontal="left" vertical="top" wrapText="1"/>
      <protection locked="0"/>
    </xf>
    <xf numFmtId="0" fontId="11" fillId="0" borderId="14" xfId="0" applyFont="1" applyBorder="1" applyAlignment="1" applyProtection="1">
      <alignment horizontal="left" vertical="top" wrapText="1"/>
      <protection locked="0"/>
    </xf>
    <xf numFmtId="0" fontId="11" fillId="0" borderId="30" xfId="0" applyFont="1" applyBorder="1" applyAlignment="1" applyProtection="1">
      <alignment horizontal="left" vertical="top" wrapText="1"/>
      <protection locked="0"/>
    </xf>
    <xf numFmtId="0" fontId="11" fillId="0" borderId="31" xfId="0" applyFont="1" applyBorder="1" applyAlignment="1" applyProtection="1">
      <alignment horizontal="left" vertical="top" wrapText="1"/>
      <protection locked="0"/>
    </xf>
    <xf numFmtId="0" fontId="11" fillId="0" borderId="17" xfId="0" applyFont="1" applyBorder="1" applyAlignment="1" applyProtection="1">
      <alignment vertical="top" wrapText="1"/>
      <protection locked="0"/>
    </xf>
    <xf numFmtId="0" fontId="11" fillId="0" borderId="1" xfId="0" applyFont="1" applyBorder="1" applyAlignment="1" applyProtection="1">
      <alignment vertical="top" wrapText="1"/>
      <protection locked="0"/>
    </xf>
    <xf numFmtId="0" fontId="11" fillId="0" borderId="18" xfId="0" applyFont="1" applyBorder="1" applyAlignment="1" applyProtection="1">
      <alignment vertical="top" wrapText="1"/>
      <protection locked="0"/>
    </xf>
    <xf numFmtId="0" fontId="11" fillId="0" borderId="28" xfId="0" applyFont="1" applyBorder="1" applyAlignment="1" applyProtection="1">
      <alignment vertical="top" wrapText="1"/>
      <protection locked="0"/>
    </xf>
    <xf numFmtId="0" fontId="11" fillId="0" borderId="29" xfId="0" applyFont="1" applyBorder="1" applyAlignment="1" applyProtection="1">
      <alignment vertical="top" wrapText="1"/>
      <protection locked="0"/>
    </xf>
    <xf numFmtId="0" fontId="12" fillId="0" borderId="0" xfId="0" applyFont="1" applyBorder="1" applyAlignment="1" applyProtection="1">
      <alignment horizontal="left" vertical="top" wrapText="1"/>
      <protection locked="0"/>
    </xf>
    <xf numFmtId="0" fontId="7" fillId="0" borderId="30" xfId="0" applyFont="1" applyFill="1" applyBorder="1" applyAlignment="1" applyProtection="1">
      <alignment vertical="top" wrapText="1"/>
      <protection locked="0"/>
    </xf>
    <xf numFmtId="0" fontId="7" fillId="0" borderId="31" xfId="0" applyFont="1" applyFill="1" applyBorder="1" applyAlignment="1" applyProtection="1">
      <alignment vertical="top" wrapText="1"/>
      <protection locked="0"/>
    </xf>
    <xf numFmtId="0" fontId="7" fillId="0" borderId="30" xfId="0" applyFont="1" applyBorder="1" applyAlignment="1" applyProtection="1">
      <alignment vertical="top" wrapText="1"/>
      <protection locked="0"/>
    </xf>
    <xf numFmtId="0" fontId="7" fillId="0" borderId="31" xfId="0" applyFont="1" applyBorder="1" applyAlignment="1" applyProtection="1">
      <alignment vertical="top" wrapText="1"/>
      <protection locked="0"/>
    </xf>
    <xf numFmtId="0" fontId="7" fillId="0" borderId="33" xfId="0" applyFont="1" applyBorder="1" applyAlignment="1" applyProtection="1">
      <alignment vertical="top" wrapText="1"/>
      <protection locked="0"/>
    </xf>
    <xf numFmtId="0" fontId="7" fillId="0" borderId="34" xfId="0" applyFont="1" applyBorder="1" applyAlignment="1" applyProtection="1">
      <alignment vertical="top" wrapText="1"/>
      <protection locked="0"/>
    </xf>
    <xf numFmtId="0" fontId="12" fillId="0" borderId="21" xfId="0" applyFont="1" applyFill="1" applyBorder="1" applyAlignment="1" applyProtection="1">
      <alignment horizontal="left" vertical="top" wrapText="1"/>
      <protection locked="0"/>
    </xf>
    <xf numFmtId="0" fontId="16" fillId="0" borderId="2" xfId="0" applyFont="1" applyBorder="1" applyAlignment="1" applyProtection="1">
      <alignment horizontal="center" vertical="center" wrapText="1"/>
      <protection locked="0"/>
    </xf>
    <xf numFmtId="0" fontId="7" fillId="0" borderId="0" xfId="0" applyFont="1" applyAlignment="1" applyProtection="1">
      <alignment horizontal="left" vertical="top" wrapText="1"/>
      <protection locked="0"/>
    </xf>
    <xf numFmtId="0" fontId="26" fillId="0" borderId="0" xfId="0" applyFont="1" applyBorder="1" applyAlignment="1" applyProtection="1">
      <alignment horizontal="left" vertical="top" wrapText="1"/>
      <protection locked="0"/>
    </xf>
    <xf numFmtId="0" fontId="16" fillId="2" borderId="13" xfId="0" applyFont="1" applyFill="1" applyBorder="1" applyAlignment="1" applyProtection="1">
      <alignment horizontal="left" vertical="center" wrapText="1"/>
      <protection locked="0"/>
    </xf>
    <xf numFmtId="0" fontId="16" fillId="2" borderId="11" xfId="0" applyFont="1" applyFill="1" applyBorder="1" applyAlignment="1" applyProtection="1">
      <alignment horizontal="left" vertical="center" wrapText="1"/>
      <protection locked="0"/>
    </xf>
    <xf numFmtId="0" fontId="16" fillId="2" borderId="8" xfId="0" applyFont="1" applyFill="1" applyBorder="1" applyAlignment="1" applyProtection="1">
      <alignment horizontal="left" vertical="center" wrapText="1"/>
      <protection locked="0"/>
    </xf>
    <xf numFmtId="0" fontId="16" fillId="2" borderId="26" xfId="0" applyFont="1" applyFill="1" applyBorder="1" applyAlignment="1" applyProtection="1">
      <alignment horizontal="left" vertical="center" wrapText="1"/>
      <protection locked="0"/>
    </xf>
    <xf numFmtId="0" fontId="16" fillId="0" borderId="12" xfId="0" applyFont="1" applyBorder="1" applyAlignment="1" applyProtection="1">
      <alignment horizontal="center" vertical="center" wrapText="1"/>
      <protection locked="0"/>
    </xf>
    <xf numFmtId="0" fontId="16" fillId="0" borderId="10" xfId="0" applyFont="1" applyBorder="1" applyAlignment="1" applyProtection="1">
      <alignment horizontal="center" vertical="center" wrapText="1"/>
      <protection locked="0"/>
    </xf>
    <xf numFmtId="0" fontId="25" fillId="7" borderId="0" xfId="0" applyFont="1" applyFill="1" applyBorder="1" applyAlignment="1" applyProtection="1">
      <alignment horizontal="left" vertical="top" wrapText="1"/>
      <protection locked="0"/>
    </xf>
    <xf numFmtId="0" fontId="25" fillId="7" borderId="0" xfId="0" applyFont="1" applyFill="1" applyBorder="1" applyAlignment="1" applyProtection="1">
      <alignment vertical="center" wrapText="1"/>
      <protection locked="0"/>
    </xf>
    <xf numFmtId="0" fontId="11" fillId="0" borderId="0" xfId="0" applyFont="1" applyBorder="1" applyAlignment="1" applyProtection="1">
      <alignment horizontal="left" vertical="center" wrapText="1"/>
      <protection locked="0"/>
    </xf>
    <xf numFmtId="0" fontId="11" fillId="0" borderId="35" xfId="0" applyFont="1" applyBorder="1" applyAlignment="1" applyProtection="1">
      <alignment vertical="top" wrapText="1"/>
      <protection locked="0"/>
    </xf>
    <xf numFmtId="0" fontId="11" fillId="0" borderId="0" xfId="0" applyFont="1" applyAlignment="1" applyProtection="1">
      <alignment horizontal="left" vertical="top"/>
      <protection locked="0"/>
    </xf>
    <xf numFmtId="0" fontId="12" fillId="0" borderId="0" xfId="0" applyFont="1" applyBorder="1" applyAlignment="1" applyProtection="1">
      <alignment horizontal="left" vertical="top"/>
      <protection locked="0"/>
    </xf>
    <xf numFmtId="0" fontId="11" fillId="0" borderId="0" xfId="0" applyFont="1" applyAlignment="1" applyProtection="1">
      <alignment horizontal="left" vertical="top" wrapText="1" indent="2"/>
      <protection locked="0"/>
    </xf>
    <xf numFmtId="0" fontId="11" fillId="0" borderId="43" xfId="0" applyFont="1" applyBorder="1" applyAlignment="1" applyProtection="1">
      <alignment horizontal="left" vertical="top" wrapText="1" indent="2"/>
      <protection locked="0"/>
    </xf>
    <xf numFmtId="0" fontId="11" fillId="0" borderId="0" xfId="0" applyFont="1" applyAlignment="1" applyProtection="1">
      <alignment horizontal="left" vertical="top" indent="2"/>
      <protection locked="0"/>
    </xf>
    <xf numFmtId="0" fontId="11" fillId="0" borderId="43" xfId="0" applyFont="1" applyBorder="1" applyAlignment="1" applyProtection="1">
      <alignment horizontal="left" vertical="top" indent="2"/>
      <protection locked="0"/>
    </xf>
    <xf numFmtId="0" fontId="7" fillId="0" borderId="0" xfId="0" applyFont="1" applyBorder="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7" fillId="0" borderId="0" xfId="0" applyFont="1" applyAlignment="1" applyProtection="1">
      <alignment vertical="top"/>
      <protection locked="0"/>
    </xf>
    <xf numFmtId="0" fontId="7" fillId="0" borderId="0" xfId="0" applyFont="1" applyBorder="1" applyAlignment="1" applyProtection="1">
      <alignment vertical="top" wrapText="1"/>
      <protection locked="0"/>
    </xf>
    <xf numFmtId="0" fontId="12" fillId="0" borderId="23" xfId="0" applyFont="1" applyBorder="1" applyAlignment="1" applyProtection="1">
      <alignment vertical="top" wrapText="1"/>
      <protection locked="0"/>
    </xf>
    <xf numFmtId="0" fontId="12" fillId="0" borderId="24" xfId="0" applyFont="1" applyBorder="1" applyAlignment="1" applyProtection="1">
      <alignment vertical="top" wrapText="1"/>
      <protection locked="0"/>
    </xf>
    <xf numFmtId="0" fontId="12" fillId="0" borderId="25" xfId="0" applyFont="1" applyBorder="1" applyAlignment="1" applyProtection="1">
      <alignment vertical="top" wrapText="1"/>
      <protection locked="0"/>
    </xf>
    <xf numFmtId="0" fontId="12" fillId="0" borderId="14" xfId="0" applyFont="1" applyBorder="1" applyAlignment="1" applyProtection="1">
      <alignment vertical="top" wrapText="1"/>
      <protection locked="0"/>
    </xf>
    <xf numFmtId="0" fontId="12" fillId="0" borderId="30" xfId="0" applyFont="1" applyBorder="1" applyAlignment="1" applyProtection="1">
      <alignment vertical="top" wrapText="1"/>
      <protection locked="0"/>
    </xf>
    <xf numFmtId="0" fontId="12" fillId="0" borderId="31" xfId="0" applyFont="1" applyBorder="1" applyAlignment="1" applyProtection="1">
      <alignment vertical="top" wrapText="1"/>
      <protection locked="0"/>
    </xf>
    <xf numFmtId="0" fontId="12" fillId="0" borderId="0" xfId="0" applyFont="1" applyFill="1" applyBorder="1" applyAlignment="1" applyProtection="1">
      <alignment horizontal="left" vertical="top" wrapText="1"/>
      <protection locked="0"/>
    </xf>
    <xf numFmtId="0" fontId="11" fillId="0" borderId="37" xfId="0" applyFont="1" applyBorder="1" applyAlignment="1" applyProtection="1">
      <alignment vertical="top" wrapText="1"/>
      <protection locked="0"/>
    </xf>
    <xf numFmtId="0" fontId="11" fillId="0" borderId="38" xfId="0" applyFont="1" applyBorder="1" applyAlignment="1" applyProtection="1">
      <alignment vertical="top" wrapText="1"/>
      <protection locked="0"/>
    </xf>
    <xf numFmtId="0" fontId="7" fillId="0" borderId="19" xfId="0" applyFont="1" applyBorder="1" applyAlignment="1" applyProtection="1">
      <alignment vertical="top"/>
      <protection locked="0"/>
    </xf>
    <xf numFmtId="0" fontId="8" fillId="0" borderId="0" xfId="0" applyFont="1" applyAlignment="1" applyProtection="1">
      <alignment horizontal="center" vertical="center"/>
      <protection locked="0"/>
    </xf>
    <xf numFmtId="0" fontId="4" fillId="2" borderId="8" xfId="0" applyFont="1" applyFill="1" applyBorder="1" applyAlignment="1" applyProtection="1">
      <alignment horizontal="left" vertical="center" wrapText="1"/>
    </xf>
    <xf numFmtId="0" fontId="4" fillId="2" borderId="26" xfId="0" applyFont="1" applyFill="1" applyBorder="1" applyAlignment="1" applyProtection="1">
      <alignment horizontal="left" vertical="center" wrapText="1"/>
    </xf>
    <xf numFmtId="165" fontId="29" fillId="2" borderId="3" xfId="0" applyNumberFormat="1" applyFont="1" applyFill="1" applyBorder="1" applyAlignment="1" applyProtection="1">
      <alignment horizontal="center" vertical="center" wrapText="1" shrinkToFit="1"/>
    </xf>
    <xf numFmtId="165" fontId="29" fillId="0" borderId="0" xfId="0" applyNumberFormat="1" applyFont="1" applyBorder="1" applyAlignment="1" applyProtection="1">
      <alignment horizontal="center" vertical="center" wrapText="1" shrinkToFit="1"/>
      <protection locked="0"/>
    </xf>
  </cellXfs>
  <cellStyles count="3">
    <cellStyle name="Денежный" xfId="1" builtinId="4"/>
    <cellStyle name="Обычный" xfId="0" builtinId="0"/>
    <cellStyle name="Процентный" xfId="2"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4"/>
    <pageSetUpPr fitToPage="1"/>
  </sheetPr>
  <dimension ref="A1:IV221"/>
  <sheetViews>
    <sheetView tabSelected="1" zoomScale="70" zoomScaleNormal="70" zoomScaleSheetLayoutView="70" zoomScalePageLayoutView="40" workbookViewId="0">
      <selection activeCell="B105" sqref="B105:F105"/>
    </sheetView>
  </sheetViews>
  <sheetFormatPr defaultColWidth="9.109375" defaultRowHeight="21" x14ac:dyDescent="0.4"/>
  <cols>
    <col min="1" max="1" width="9.44140625" style="38" customWidth="1"/>
    <col min="2" max="2" width="71" style="145" customWidth="1"/>
    <col min="3" max="3" width="23.109375" style="38" customWidth="1"/>
    <col min="4" max="4" width="19.88671875" style="38" customWidth="1"/>
    <col min="5" max="5" width="18.6640625" style="38" customWidth="1"/>
    <col min="6" max="7" width="16.6640625" style="38" customWidth="1"/>
    <col min="8" max="16384" width="9.109375" style="1"/>
  </cols>
  <sheetData>
    <row r="1" spans="1:7" ht="31.8" x14ac:dyDescent="0.3">
      <c r="A1" s="182" t="s">
        <v>92</v>
      </c>
      <c r="B1" s="182"/>
      <c r="C1" s="182"/>
      <c r="D1" s="182"/>
      <c r="E1" s="182"/>
      <c r="F1" s="182"/>
      <c r="G1" s="182"/>
    </row>
    <row r="2" spans="1:7" ht="22.5" customHeight="1" x14ac:dyDescent="0.3">
      <c r="A2" s="183" t="s">
        <v>142</v>
      </c>
      <c r="B2" s="183"/>
      <c r="C2" s="183"/>
      <c r="D2" s="183"/>
      <c r="E2" s="183"/>
      <c r="F2" s="183"/>
      <c r="G2" s="183"/>
    </row>
    <row r="3" spans="1:7" ht="22.5" customHeight="1" x14ac:dyDescent="0.3">
      <c r="A3" s="31"/>
      <c r="B3" s="31"/>
      <c r="C3" s="31"/>
      <c r="D3" s="31"/>
      <c r="E3" s="31"/>
      <c r="F3" s="31"/>
      <c r="G3" s="31"/>
    </row>
    <row r="4" spans="1:7" s="149" customFormat="1" ht="26.4" x14ac:dyDescent="0.55000000000000004">
      <c r="A4" s="147" t="s">
        <v>63</v>
      </c>
      <c r="B4" s="147" t="s">
        <v>64</v>
      </c>
      <c r="C4" s="148"/>
      <c r="D4" s="148"/>
      <c r="E4" s="148"/>
      <c r="F4" s="148"/>
      <c r="G4" s="148"/>
    </row>
    <row r="5" spans="1:7" ht="21.6" x14ac:dyDescent="0.3">
      <c r="A5" s="154" t="s">
        <v>140</v>
      </c>
      <c r="B5" s="198" t="s">
        <v>111</v>
      </c>
      <c r="C5" s="198"/>
      <c r="D5" s="198"/>
      <c r="E5" s="198"/>
      <c r="F5" s="198"/>
      <c r="G5" s="199"/>
    </row>
    <row r="6" spans="1:7" x14ac:dyDescent="0.3">
      <c r="A6" s="172" t="s">
        <v>222</v>
      </c>
      <c r="B6" s="173"/>
      <c r="C6" s="173"/>
      <c r="D6" s="173"/>
      <c r="E6" s="173"/>
      <c r="F6" s="173"/>
      <c r="G6" s="174"/>
    </row>
    <row r="7" spans="1:7" x14ac:dyDescent="0.3">
      <c r="A7" s="172" t="s">
        <v>223</v>
      </c>
      <c r="B7" s="173"/>
      <c r="C7" s="173"/>
      <c r="D7" s="173"/>
      <c r="E7" s="173"/>
      <c r="F7" s="173"/>
      <c r="G7" s="174"/>
    </row>
    <row r="8" spans="1:7" x14ac:dyDescent="0.3">
      <c r="A8" s="172" t="s">
        <v>224</v>
      </c>
      <c r="B8" s="173"/>
      <c r="C8" s="173"/>
      <c r="D8" s="173"/>
      <c r="E8" s="173"/>
      <c r="F8" s="173"/>
      <c r="G8" s="174"/>
    </row>
    <row r="9" spans="1:7" x14ac:dyDescent="0.3">
      <c r="A9" s="172" t="s">
        <v>225</v>
      </c>
      <c r="B9" s="173"/>
      <c r="C9" s="173"/>
      <c r="D9" s="173"/>
      <c r="E9" s="173"/>
      <c r="F9" s="173"/>
      <c r="G9" s="174"/>
    </row>
    <row r="10" spans="1:7" x14ac:dyDescent="0.3">
      <c r="A10" s="187" t="s">
        <v>226</v>
      </c>
      <c r="B10" s="188"/>
      <c r="C10" s="188"/>
      <c r="D10" s="188"/>
      <c r="E10" s="188"/>
      <c r="F10" s="188"/>
      <c r="G10" s="189"/>
    </row>
    <row r="11" spans="1:7" ht="26.25" customHeight="1" x14ac:dyDescent="0.3">
      <c r="A11" s="32" t="s">
        <v>139</v>
      </c>
      <c r="B11" s="198" t="s">
        <v>112</v>
      </c>
      <c r="C11" s="198"/>
      <c r="D11" s="198"/>
      <c r="E11" s="198"/>
      <c r="F11" s="198"/>
      <c r="G11" s="199"/>
    </row>
    <row r="12" spans="1:7" x14ac:dyDescent="0.3">
      <c r="A12" s="187" t="s">
        <v>143</v>
      </c>
      <c r="B12" s="188"/>
      <c r="C12" s="188"/>
      <c r="D12" s="188"/>
      <c r="E12" s="188"/>
      <c r="F12" s="188"/>
      <c r="G12" s="189"/>
    </row>
    <row r="13" spans="1:7" x14ac:dyDescent="0.3">
      <c r="A13" s="187" t="s">
        <v>144</v>
      </c>
      <c r="B13" s="188"/>
      <c r="C13" s="188"/>
      <c r="D13" s="188"/>
      <c r="E13" s="188"/>
      <c r="F13" s="188"/>
      <c r="G13" s="189"/>
    </row>
    <row r="14" spans="1:7" x14ac:dyDescent="0.3">
      <c r="A14" s="187" t="s">
        <v>145</v>
      </c>
      <c r="B14" s="188"/>
      <c r="C14" s="188"/>
      <c r="D14" s="188"/>
      <c r="E14" s="188"/>
      <c r="F14" s="188"/>
      <c r="G14" s="189"/>
    </row>
    <row r="15" spans="1:7" ht="95.1" customHeight="1" x14ac:dyDescent="0.3">
      <c r="A15" s="187" t="s">
        <v>219</v>
      </c>
      <c r="B15" s="188"/>
      <c r="C15" s="188"/>
      <c r="D15" s="188"/>
      <c r="E15" s="188"/>
      <c r="F15" s="188"/>
      <c r="G15" s="189"/>
    </row>
    <row r="16" spans="1:7" ht="19.5" customHeight="1" x14ac:dyDescent="0.3">
      <c r="A16" s="32" t="s">
        <v>108</v>
      </c>
      <c r="B16" s="198" t="s">
        <v>113</v>
      </c>
      <c r="C16" s="198"/>
      <c r="D16" s="198"/>
      <c r="E16" s="198"/>
      <c r="F16" s="198"/>
      <c r="G16" s="199"/>
    </row>
    <row r="17" spans="1:7" ht="45.75" customHeight="1" x14ac:dyDescent="0.3">
      <c r="A17" s="215" t="s">
        <v>152</v>
      </c>
      <c r="B17" s="215"/>
      <c r="C17" s="215"/>
      <c r="D17" s="215"/>
      <c r="E17" s="215"/>
      <c r="F17" s="215"/>
      <c r="G17" s="215"/>
    </row>
    <row r="18" spans="1:7" ht="22.5" customHeight="1" x14ac:dyDescent="0.3">
      <c r="A18" s="32" t="s">
        <v>110</v>
      </c>
      <c r="B18" s="200" t="s">
        <v>114</v>
      </c>
      <c r="C18" s="200"/>
      <c r="D18" s="200"/>
      <c r="E18" s="200"/>
      <c r="F18" s="200"/>
      <c r="G18" s="201"/>
    </row>
    <row r="19" spans="1:7" ht="22.5" customHeight="1" x14ac:dyDescent="0.3">
      <c r="A19" s="217" t="s">
        <v>109</v>
      </c>
      <c r="B19" s="185"/>
      <c r="C19" s="185"/>
      <c r="D19" s="185"/>
      <c r="E19" s="185"/>
      <c r="F19" s="185"/>
      <c r="G19" s="185"/>
    </row>
    <row r="20" spans="1:7" ht="12" customHeight="1" thickBot="1" x14ac:dyDescent="0.35">
      <c r="A20" s="33"/>
      <c r="B20" s="33"/>
      <c r="C20" s="33"/>
      <c r="D20" s="33"/>
      <c r="E20" s="33"/>
      <c r="F20" s="33"/>
      <c r="G20" s="33"/>
    </row>
    <row r="21" spans="1:7" ht="22.2" thickBot="1" x14ac:dyDescent="0.45">
      <c r="A21" s="34" t="s">
        <v>13</v>
      </c>
      <c r="B21" s="34" t="s">
        <v>61</v>
      </c>
      <c r="D21" s="239">
        <f>C97</f>
        <v>347765</v>
      </c>
      <c r="E21" s="36"/>
      <c r="F21" s="37"/>
    </row>
    <row r="22" spans="1:7" ht="21.6" thickBot="1" x14ac:dyDescent="0.45">
      <c r="A22" s="37" t="s">
        <v>0</v>
      </c>
      <c r="B22" s="37"/>
      <c r="D22" s="240"/>
      <c r="E22" s="36"/>
      <c r="F22" s="37"/>
    </row>
    <row r="23" spans="1:7" ht="54" customHeight="1" thickBot="1" x14ac:dyDescent="0.45">
      <c r="A23" s="218" t="s">
        <v>73</v>
      </c>
      <c r="B23" s="218"/>
      <c r="C23" s="219"/>
      <c r="D23" s="239">
        <f>D97</f>
        <v>333165</v>
      </c>
      <c r="E23" s="36"/>
      <c r="F23" s="37"/>
    </row>
    <row r="24" spans="1:7" ht="24.75" customHeight="1" thickBot="1" x14ac:dyDescent="0.45">
      <c r="A24" s="220" t="s">
        <v>74</v>
      </c>
      <c r="B24" s="220"/>
      <c r="C24" s="221"/>
      <c r="D24" s="239">
        <f>F97</f>
        <v>14600</v>
      </c>
      <c r="E24" s="36"/>
      <c r="F24" s="37"/>
    </row>
    <row r="25" spans="1:7" ht="27.75" customHeight="1" thickBot="1" x14ac:dyDescent="0.45">
      <c r="A25" s="218" t="s">
        <v>75</v>
      </c>
      <c r="B25" s="218"/>
      <c r="C25" s="219"/>
      <c r="D25" s="35"/>
      <c r="E25" s="36"/>
      <c r="F25" s="37"/>
    </row>
    <row r="26" spans="1:7" ht="15.75" hidden="1" customHeight="1" x14ac:dyDescent="0.4">
      <c r="A26" s="37"/>
      <c r="B26" s="37"/>
      <c r="C26" s="37"/>
      <c r="D26" s="37"/>
      <c r="E26" s="37"/>
      <c r="F26" s="37"/>
    </row>
    <row r="27" spans="1:7" ht="25.5" customHeight="1" x14ac:dyDescent="0.4">
      <c r="A27" s="37"/>
      <c r="B27" s="37" t="s">
        <v>19</v>
      </c>
      <c r="C27" s="37"/>
      <c r="D27" s="37"/>
      <c r="E27" s="37"/>
      <c r="F27" s="37"/>
    </row>
    <row r="28" spans="1:7" ht="25.5" customHeight="1" x14ac:dyDescent="0.3">
      <c r="A28" s="39" t="s">
        <v>124</v>
      </c>
      <c r="B28" s="224" t="s">
        <v>125</v>
      </c>
      <c r="C28" s="224"/>
      <c r="D28" s="224"/>
      <c r="E28" s="224"/>
      <c r="F28" s="224"/>
      <c r="G28" s="224"/>
    </row>
    <row r="29" spans="1:7" ht="25.5" customHeight="1" x14ac:dyDescent="0.3">
      <c r="A29" s="216" t="s">
        <v>213</v>
      </c>
      <c r="B29" s="216"/>
      <c r="C29" s="216"/>
      <c r="D29" s="216"/>
      <c r="E29" s="216"/>
      <c r="F29" s="216"/>
      <c r="G29" s="216"/>
    </row>
    <row r="30" spans="1:7" ht="25.5" customHeight="1" x14ac:dyDescent="0.3">
      <c r="A30" s="216" t="s">
        <v>146</v>
      </c>
      <c r="B30" s="216"/>
      <c r="C30" s="216"/>
      <c r="D30" s="216"/>
      <c r="E30" s="216"/>
      <c r="F30" s="216"/>
      <c r="G30" s="216"/>
    </row>
    <row r="31" spans="1:7" ht="25.5" customHeight="1" x14ac:dyDescent="0.3">
      <c r="A31" s="216" t="s">
        <v>147</v>
      </c>
      <c r="B31" s="216"/>
      <c r="C31" s="216"/>
      <c r="D31" s="216"/>
      <c r="E31" s="216"/>
      <c r="F31" s="216"/>
      <c r="G31" s="216"/>
    </row>
    <row r="32" spans="1:7" ht="25.5" customHeight="1" x14ac:dyDescent="0.3">
      <c r="A32" s="216" t="s">
        <v>148</v>
      </c>
      <c r="B32" s="216"/>
      <c r="C32" s="216"/>
      <c r="D32" s="216"/>
      <c r="E32" s="216"/>
      <c r="F32" s="216"/>
      <c r="G32" s="216"/>
    </row>
    <row r="33" spans="1:7" s="149" customFormat="1" ht="26.4" x14ac:dyDescent="0.55000000000000004">
      <c r="A33" s="150" t="s">
        <v>20</v>
      </c>
      <c r="B33" s="150" t="s">
        <v>62</v>
      </c>
      <c r="C33" s="150"/>
      <c r="D33" s="150"/>
      <c r="E33" s="150"/>
      <c r="F33" s="150"/>
      <c r="G33" s="148"/>
    </row>
    <row r="34" spans="1:7" ht="50.25" customHeight="1" x14ac:dyDescent="0.3">
      <c r="A34" s="190" t="s">
        <v>221</v>
      </c>
      <c r="B34" s="191"/>
      <c r="C34" s="191"/>
      <c r="D34" s="191"/>
      <c r="E34" s="191"/>
      <c r="F34" s="191"/>
      <c r="G34" s="192"/>
    </row>
    <row r="35" spans="1:7" ht="66" customHeight="1" x14ac:dyDescent="0.3">
      <c r="A35" s="193" t="s">
        <v>151</v>
      </c>
      <c r="B35" s="191"/>
      <c r="C35" s="191"/>
      <c r="D35" s="191"/>
      <c r="E35" s="191"/>
      <c r="F35" s="191"/>
      <c r="G35" s="194"/>
    </row>
    <row r="36" spans="1:7" ht="21.75" customHeight="1" x14ac:dyDescent="0.3">
      <c r="A36" s="40" t="s">
        <v>136</v>
      </c>
      <c r="B36" s="196" t="s">
        <v>122</v>
      </c>
      <c r="C36" s="196"/>
      <c r="D36" s="196"/>
      <c r="E36" s="196"/>
      <c r="F36" s="196"/>
      <c r="G36" s="197"/>
    </row>
    <row r="37" spans="1:7" ht="45" customHeight="1" x14ac:dyDescent="0.3">
      <c r="A37" s="202" t="s">
        <v>149</v>
      </c>
      <c r="B37" s="202"/>
      <c r="C37" s="202"/>
      <c r="D37" s="202"/>
      <c r="E37" s="202"/>
      <c r="F37" s="202"/>
      <c r="G37" s="202"/>
    </row>
    <row r="38" spans="1:7" ht="51" customHeight="1" x14ac:dyDescent="0.3">
      <c r="A38" s="232" t="s">
        <v>150</v>
      </c>
      <c r="B38" s="232"/>
      <c r="C38" s="232"/>
      <c r="D38" s="232"/>
      <c r="E38" s="232"/>
      <c r="F38" s="232"/>
      <c r="G38" s="232"/>
    </row>
    <row r="39" spans="1:7" ht="36.75" customHeight="1" x14ac:dyDescent="0.3">
      <c r="A39" s="232" t="s">
        <v>153</v>
      </c>
      <c r="B39" s="232"/>
      <c r="C39" s="232"/>
      <c r="D39" s="232"/>
      <c r="E39" s="232"/>
      <c r="F39" s="232"/>
      <c r="G39" s="232"/>
    </row>
    <row r="40" spans="1:7" ht="24" customHeight="1" x14ac:dyDescent="0.3">
      <c r="A40" s="232"/>
      <c r="B40" s="232"/>
      <c r="C40" s="232"/>
      <c r="D40" s="232"/>
      <c r="E40" s="232"/>
      <c r="F40" s="232"/>
      <c r="G40" s="232"/>
    </row>
    <row r="41" spans="1:7" ht="30" customHeight="1" x14ac:dyDescent="0.3">
      <c r="A41" s="222" t="s">
        <v>123</v>
      </c>
      <c r="B41" s="222"/>
      <c r="C41" s="223"/>
      <c r="D41" s="41">
        <f>D199</f>
        <v>87000</v>
      </c>
      <c r="E41" s="157"/>
      <c r="F41" s="157"/>
      <c r="G41" s="157"/>
    </row>
    <row r="42" spans="1:7" ht="34.5" customHeight="1" x14ac:dyDescent="0.3">
      <c r="A42" s="185" t="s">
        <v>137</v>
      </c>
      <c r="B42" s="185"/>
      <c r="C42" s="185"/>
      <c r="D42" s="185"/>
      <c r="E42" s="185"/>
      <c r="F42" s="185"/>
      <c r="G42" s="185"/>
    </row>
    <row r="43" spans="1:7" ht="49.5" customHeight="1" x14ac:dyDescent="0.3">
      <c r="A43" s="186" t="s">
        <v>154</v>
      </c>
      <c r="B43" s="186"/>
      <c r="C43" s="186"/>
      <c r="D43" s="186"/>
      <c r="E43" s="186"/>
      <c r="F43" s="186"/>
      <c r="G43" s="186"/>
    </row>
    <row r="44" spans="1:7" ht="22.5" customHeight="1" x14ac:dyDescent="0.3">
      <c r="A44" s="196" t="s">
        <v>155</v>
      </c>
      <c r="B44" s="196"/>
      <c r="C44" s="196"/>
      <c r="D44" s="196"/>
      <c r="E44" s="196"/>
      <c r="F44" s="197"/>
      <c r="G44" s="42"/>
    </row>
    <row r="45" spans="1:7" x14ac:dyDescent="0.3">
      <c r="A45" s="195" t="s">
        <v>156</v>
      </c>
      <c r="B45" s="195"/>
      <c r="C45" s="195"/>
      <c r="D45" s="195"/>
      <c r="E45" s="195"/>
      <c r="F45" s="195"/>
      <c r="G45" s="195"/>
    </row>
    <row r="46" spans="1:7" x14ac:dyDescent="0.3">
      <c r="A46" s="195"/>
      <c r="B46" s="195"/>
      <c r="C46" s="195"/>
      <c r="D46" s="195"/>
      <c r="E46" s="195"/>
      <c r="F46" s="195"/>
      <c r="G46" s="195"/>
    </row>
    <row r="47" spans="1:7" s="149" customFormat="1" ht="21" customHeight="1" x14ac:dyDescent="0.55000000000000004">
      <c r="A47" s="184" t="s">
        <v>21</v>
      </c>
      <c r="B47" s="184"/>
      <c r="C47" s="184"/>
      <c r="D47" s="184"/>
      <c r="E47" s="184"/>
      <c r="F47" s="184"/>
      <c r="G47" s="148"/>
    </row>
    <row r="48" spans="1:7" ht="18.75" customHeight="1" x14ac:dyDescent="0.3">
      <c r="A48" s="43" t="s">
        <v>127</v>
      </c>
      <c r="B48" s="225" t="s">
        <v>126</v>
      </c>
      <c r="C48" s="225"/>
      <c r="D48" s="225"/>
      <c r="E48" s="225"/>
      <c r="F48" s="225"/>
      <c r="G48" s="225"/>
    </row>
    <row r="49" spans="1:7" ht="18.75" customHeight="1" x14ac:dyDescent="0.3">
      <c r="A49" s="226" t="s">
        <v>164</v>
      </c>
      <c r="B49" s="227"/>
      <c r="C49" s="227"/>
      <c r="D49" s="227"/>
      <c r="E49" s="227"/>
      <c r="F49" s="227"/>
      <c r="G49" s="228"/>
    </row>
    <row r="50" spans="1:7" ht="18.75" customHeight="1" x14ac:dyDescent="0.3">
      <c r="A50" s="229" t="s">
        <v>160</v>
      </c>
      <c r="B50" s="230"/>
      <c r="C50" s="230"/>
      <c r="D50" s="230"/>
      <c r="E50" s="230"/>
      <c r="F50" s="230"/>
      <c r="G50" s="231"/>
    </row>
    <row r="51" spans="1:7" ht="18.75" customHeight="1" x14ac:dyDescent="0.3">
      <c r="A51" s="229" t="s">
        <v>161</v>
      </c>
      <c r="B51" s="230"/>
      <c r="C51" s="230"/>
      <c r="D51" s="230"/>
      <c r="E51" s="230"/>
      <c r="F51" s="230"/>
      <c r="G51" s="231"/>
    </row>
    <row r="52" spans="1:7" ht="18.75" customHeight="1" x14ac:dyDescent="0.3">
      <c r="A52" s="229" t="s">
        <v>162</v>
      </c>
      <c r="B52" s="230"/>
      <c r="C52" s="230"/>
      <c r="D52" s="230"/>
      <c r="E52" s="230"/>
      <c r="F52" s="230"/>
      <c r="G52" s="231"/>
    </row>
    <row r="53" spans="1:7" ht="18.75" customHeight="1" x14ac:dyDescent="0.3">
      <c r="A53" s="229" t="s">
        <v>163</v>
      </c>
      <c r="B53" s="230"/>
      <c r="C53" s="230"/>
      <c r="D53" s="230"/>
      <c r="E53" s="230"/>
      <c r="F53" s="230"/>
      <c r="G53" s="231"/>
    </row>
    <row r="54" spans="1:7" ht="18.75" customHeight="1" x14ac:dyDescent="0.3">
      <c r="A54" s="229" t="s">
        <v>159</v>
      </c>
      <c r="B54" s="230"/>
      <c r="C54" s="230"/>
      <c r="D54" s="230"/>
      <c r="E54" s="230"/>
      <c r="F54" s="230"/>
      <c r="G54" s="231"/>
    </row>
    <row r="55" spans="1:7" ht="13.5" hidden="1" customHeight="1" x14ac:dyDescent="0.3">
      <c r="A55" s="229" t="s">
        <v>157</v>
      </c>
      <c r="B55" s="230"/>
      <c r="C55" s="230"/>
      <c r="D55" s="230"/>
      <c r="E55" s="230"/>
      <c r="F55" s="230"/>
      <c r="G55" s="231"/>
    </row>
    <row r="56" spans="1:7" ht="8.25" hidden="1" customHeight="1" x14ac:dyDescent="0.3">
      <c r="A56" s="229" t="s">
        <v>158</v>
      </c>
      <c r="B56" s="230"/>
      <c r="C56" s="230"/>
      <c r="D56" s="230"/>
      <c r="E56" s="230"/>
      <c r="F56" s="230"/>
      <c r="G56" s="231"/>
    </row>
    <row r="57" spans="1:7" ht="15.75" customHeight="1" x14ac:dyDescent="0.3">
      <c r="A57" s="233"/>
      <c r="B57" s="215"/>
      <c r="C57" s="215"/>
      <c r="D57" s="215"/>
      <c r="E57" s="215"/>
      <c r="F57" s="215"/>
      <c r="G57" s="234"/>
    </row>
    <row r="58" spans="1:7" ht="36.75" customHeight="1" x14ac:dyDescent="0.3">
      <c r="A58" s="158" t="s">
        <v>128</v>
      </c>
      <c r="B58" s="235" t="s">
        <v>129</v>
      </c>
      <c r="C58" s="235"/>
      <c r="D58" s="235"/>
      <c r="E58" s="235"/>
      <c r="F58" s="235"/>
      <c r="G58" s="235"/>
    </row>
    <row r="59" spans="1:7" ht="108.75" customHeight="1" x14ac:dyDescent="0.3">
      <c r="A59" s="160" t="s">
        <v>220</v>
      </c>
      <c r="B59" s="161"/>
      <c r="C59" s="161"/>
      <c r="D59" s="161"/>
      <c r="E59" s="161"/>
      <c r="F59" s="161"/>
      <c r="G59" s="162"/>
    </row>
    <row r="60" spans="1:7" ht="53.25" customHeight="1" x14ac:dyDescent="0.3">
      <c r="A60" s="163" t="s">
        <v>165</v>
      </c>
      <c r="B60" s="164"/>
      <c r="C60" s="164"/>
      <c r="D60" s="164"/>
      <c r="E60" s="164"/>
      <c r="F60" s="164"/>
      <c r="G60" s="165"/>
    </row>
    <row r="61" spans="1:7" ht="54" customHeight="1" x14ac:dyDescent="0.3">
      <c r="A61" s="166" t="s">
        <v>183</v>
      </c>
      <c r="B61" s="167"/>
      <c r="C61" s="167"/>
      <c r="D61" s="167"/>
      <c r="E61" s="167"/>
      <c r="F61" s="167"/>
      <c r="G61" s="168"/>
    </row>
    <row r="62" spans="1:7" ht="89.25" customHeight="1" x14ac:dyDescent="0.3">
      <c r="A62" s="169" t="s">
        <v>184</v>
      </c>
      <c r="B62" s="170"/>
      <c r="C62" s="170"/>
      <c r="D62" s="170"/>
      <c r="E62" s="170"/>
      <c r="F62" s="170"/>
      <c r="G62" s="171"/>
    </row>
    <row r="63" spans="1:7" ht="42" x14ac:dyDescent="0.3">
      <c r="A63" s="176" t="s">
        <v>71</v>
      </c>
      <c r="B63" s="176"/>
      <c r="C63" s="44" t="s">
        <v>16</v>
      </c>
      <c r="D63" s="44" t="s">
        <v>17</v>
      </c>
      <c r="E63" s="44" t="s">
        <v>14</v>
      </c>
      <c r="F63" s="44" t="s">
        <v>15</v>
      </c>
      <c r="G63" s="44" t="s">
        <v>14</v>
      </c>
    </row>
    <row r="64" spans="1:7" ht="50.25" customHeight="1" x14ac:dyDescent="0.3">
      <c r="A64" s="45">
        <v>1</v>
      </c>
      <c r="B64" s="46" t="s">
        <v>69</v>
      </c>
      <c r="C64" s="47"/>
      <c r="D64" s="48"/>
      <c r="E64" s="49">
        <f>C64*D64</f>
        <v>0</v>
      </c>
      <c r="F64" s="49">
        <f>E64*0.34</f>
        <v>0</v>
      </c>
      <c r="G64" s="50">
        <f>E64+F64</f>
        <v>0</v>
      </c>
    </row>
    <row r="65" spans="1:10" ht="21.75" customHeight="1" x14ac:dyDescent="0.3">
      <c r="A65" s="46"/>
      <c r="B65" s="46" t="s">
        <v>70</v>
      </c>
      <c r="C65" s="46"/>
      <c r="D65" s="46"/>
      <c r="E65" s="46"/>
      <c r="F65" s="46"/>
      <c r="G65" s="50">
        <f>G64</f>
        <v>0</v>
      </c>
    </row>
    <row r="66" spans="1:10" ht="21.75" customHeight="1" x14ac:dyDescent="0.3">
      <c r="A66" s="36"/>
      <c r="B66" s="36"/>
      <c r="C66" s="36"/>
      <c r="D66" s="36"/>
      <c r="E66" s="36"/>
      <c r="F66" s="36"/>
      <c r="G66" s="36"/>
      <c r="H66" s="16"/>
      <c r="I66" s="16"/>
      <c r="J66" s="16"/>
    </row>
    <row r="67" spans="1:10" ht="21.6" x14ac:dyDescent="0.45">
      <c r="A67" s="51" t="s">
        <v>1</v>
      </c>
      <c r="B67" s="52" t="s">
        <v>82</v>
      </c>
    </row>
    <row r="68" spans="1:10" ht="232.5" customHeight="1" x14ac:dyDescent="0.3">
      <c r="A68" s="172" t="s">
        <v>186</v>
      </c>
      <c r="B68" s="173"/>
      <c r="C68" s="173"/>
      <c r="D68" s="173"/>
      <c r="E68" s="173"/>
      <c r="F68" s="173"/>
      <c r="G68" s="174"/>
    </row>
    <row r="69" spans="1:10" ht="57" customHeight="1" x14ac:dyDescent="0.3">
      <c r="A69" s="172" t="s">
        <v>185</v>
      </c>
      <c r="B69" s="173"/>
      <c r="C69" s="173"/>
      <c r="D69" s="173"/>
      <c r="E69" s="173"/>
      <c r="F69" s="173"/>
      <c r="G69" s="174"/>
    </row>
    <row r="70" spans="1:10" ht="66.75" customHeight="1" x14ac:dyDescent="0.3">
      <c r="A70" s="172" t="s">
        <v>187</v>
      </c>
      <c r="B70" s="173"/>
      <c r="C70" s="173"/>
      <c r="D70" s="173"/>
      <c r="E70" s="173"/>
      <c r="F70" s="173"/>
      <c r="G70" s="174"/>
    </row>
    <row r="71" spans="1:10" ht="43.5" customHeight="1" x14ac:dyDescent="0.3">
      <c r="A71" s="172" t="s">
        <v>188</v>
      </c>
      <c r="B71" s="173"/>
      <c r="C71" s="173"/>
      <c r="D71" s="173"/>
      <c r="E71" s="173"/>
      <c r="F71" s="173"/>
      <c r="G71" s="174"/>
    </row>
    <row r="72" spans="1:10" ht="43.5" customHeight="1" x14ac:dyDescent="0.3">
      <c r="A72" s="172" t="s">
        <v>189</v>
      </c>
      <c r="B72" s="173"/>
      <c r="C72" s="173"/>
      <c r="D72" s="173"/>
      <c r="E72" s="173"/>
      <c r="F72" s="173"/>
      <c r="G72" s="174"/>
    </row>
    <row r="73" spans="1:10" ht="18.75" customHeight="1" x14ac:dyDescent="0.3">
      <c r="A73" s="53"/>
      <c r="B73" s="53"/>
      <c r="C73" s="53"/>
      <c r="D73" s="53"/>
      <c r="E73" s="53"/>
      <c r="F73" s="53"/>
      <c r="G73" s="53"/>
    </row>
    <row r="74" spans="1:10" s="149" customFormat="1" ht="26.4" x14ac:dyDescent="0.55000000000000004">
      <c r="A74" s="148">
        <v>4</v>
      </c>
      <c r="B74" s="177" t="s">
        <v>65</v>
      </c>
      <c r="C74" s="177"/>
      <c r="D74" s="151"/>
      <c r="E74" s="151"/>
      <c r="F74" s="151"/>
      <c r="G74" s="151"/>
    </row>
    <row r="75" spans="1:10" ht="21.6" x14ac:dyDescent="0.45">
      <c r="A75" s="175" t="s">
        <v>23</v>
      </c>
      <c r="B75" s="175"/>
      <c r="C75" s="175"/>
      <c r="D75" s="175"/>
      <c r="E75" s="175"/>
      <c r="F75" s="175"/>
      <c r="G75" s="175"/>
    </row>
    <row r="76" spans="1:10" s="4" customFormat="1" x14ac:dyDescent="0.4">
      <c r="A76" s="54"/>
      <c r="B76" s="54"/>
      <c r="C76" s="55" t="s">
        <v>24</v>
      </c>
      <c r="D76" s="54"/>
      <c r="E76" s="54"/>
      <c r="F76" s="54"/>
      <c r="G76" s="54"/>
    </row>
    <row r="77" spans="1:10" s="3" customFormat="1" ht="40.799999999999997" x14ac:dyDescent="0.35">
      <c r="A77" s="56" t="s">
        <v>35</v>
      </c>
      <c r="B77" s="57" t="s">
        <v>2</v>
      </c>
      <c r="C77" s="57" t="s">
        <v>22</v>
      </c>
      <c r="D77" s="58"/>
      <c r="E77" s="58"/>
      <c r="F77" s="58"/>
      <c r="G77" s="58"/>
    </row>
    <row r="78" spans="1:10" s="5" customFormat="1" x14ac:dyDescent="0.4">
      <c r="A78" s="59">
        <v>1</v>
      </c>
      <c r="B78" s="59">
        <v>2</v>
      </c>
      <c r="C78" s="59">
        <v>3</v>
      </c>
      <c r="D78" s="60"/>
      <c r="E78" s="60"/>
      <c r="F78" s="60"/>
      <c r="G78" s="60"/>
    </row>
    <row r="79" spans="1:10" s="5" customFormat="1" ht="40.799999999999997" x14ac:dyDescent="0.4">
      <c r="A79" s="57">
        <v>1</v>
      </c>
      <c r="B79" s="61" t="s">
        <v>98</v>
      </c>
      <c r="C79" s="62"/>
      <c r="D79" s="60"/>
      <c r="E79" s="60"/>
      <c r="F79" s="60"/>
      <c r="G79" s="60"/>
    </row>
    <row r="80" spans="1:10" s="5" customFormat="1" x14ac:dyDescent="0.4">
      <c r="A80" s="57">
        <v>2</v>
      </c>
      <c r="B80" s="63" t="s">
        <v>166</v>
      </c>
      <c r="C80" s="64">
        <v>10000</v>
      </c>
      <c r="D80" s="60"/>
      <c r="E80" s="60"/>
      <c r="F80" s="60"/>
      <c r="G80" s="60"/>
    </row>
    <row r="81" spans="1:256" s="5" customFormat="1" x14ac:dyDescent="0.4">
      <c r="A81" s="57">
        <v>3</v>
      </c>
      <c r="B81" s="63"/>
      <c r="C81" s="62"/>
      <c r="D81" s="60"/>
      <c r="E81" s="60"/>
      <c r="F81" s="60"/>
      <c r="G81" s="60"/>
    </row>
    <row r="82" spans="1:256" s="4" customFormat="1" x14ac:dyDescent="0.35">
      <c r="A82" s="65"/>
      <c r="B82" s="66" t="s">
        <v>3</v>
      </c>
      <c r="C82" s="67">
        <f>SUM(C79:C81)</f>
        <v>10000</v>
      </c>
      <c r="D82" s="68"/>
      <c r="E82" s="68"/>
      <c r="F82" s="68"/>
      <c r="G82" s="68"/>
    </row>
    <row r="83" spans="1:256" s="5" customFormat="1" ht="17.25" customHeight="1" x14ac:dyDescent="0.4">
      <c r="A83" s="60"/>
      <c r="B83" s="69"/>
      <c r="C83" s="69"/>
      <c r="D83" s="60"/>
      <c r="E83" s="60"/>
      <c r="F83" s="60"/>
      <c r="G83" s="60"/>
    </row>
    <row r="84" spans="1:256" s="6" customFormat="1" ht="21.6" x14ac:dyDescent="0.45">
      <c r="A84" s="175" t="s">
        <v>25</v>
      </c>
      <c r="B84" s="175"/>
      <c r="C84" s="175"/>
      <c r="D84" s="175"/>
      <c r="E84" s="175"/>
      <c r="F84" s="175"/>
      <c r="G84" s="175"/>
      <c r="H84" s="159"/>
      <c r="I84" s="159"/>
      <c r="J84" s="159"/>
      <c r="K84" s="159"/>
      <c r="L84" s="159"/>
      <c r="M84" s="159"/>
      <c r="N84" s="159"/>
      <c r="O84" s="159"/>
      <c r="P84" s="159"/>
      <c r="Q84" s="159"/>
      <c r="R84" s="159"/>
      <c r="S84" s="159"/>
      <c r="T84" s="159"/>
      <c r="U84" s="159"/>
      <c r="V84" s="159"/>
      <c r="W84" s="159"/>
      <c r="X84" s="159"/>
      <c r="Y84" s="159"/>
      <c r="Z84" s="159"/>
      <c r="AA84" s="159"/>
      <c r="AB84" s="159"/>
      <c r="AC84" s="159"/>
      <c r="AD84" s="159"/>
      <c r="AE84" s="159"/>
      <c r="AF84" s="159"/>
      <c r="AG84" s="159"/>
      <c r="AH84" s="159"/>
      <c r="AI84" s="159"/>
      <c r="AJ84" s="159"/>
      <c r="AK84" s="159"/>
      <c r="AL84" s="159"/>
      <c r="AM84" s="159"/>
      <c r="AN84" s="159"/>
      <c r="AO84" s="159"/>
      <c r="AP84" s="159"/>
      <c r="AQ84" s="159"/>
      <c r="AR84" s="159"/>
      <c r="AS84" s="159"/>
      <c r="AT84" s="159"/>
      <c r="AU84" s="159"/>
      <c r="AV84" s="159"/>
      <c r="AW84" s="159"/>
      <c r="AX84" s="159"/>
      <c r="AY84" s="159"/>
      <c r="AZ84" s="159"/>
      <c r="BA84" s="159"/>
      <c r="BB84" s="159"/>
      <c r="BC84" s="159"/>
      <c r="BD84" s="159"/>
      <c r="BE84" s="159"/>
      <c r="BF84" s="159"/>
      <c r="BG84" s="159"/>
      <c r="BH84" s="159"/>
      <c r="BI84" s="159"/>
      <c r="BJ84" s="159"/>
      <c r="BK84" s="159"/>
      <c r="BL84" s="159"/>
      <c r="BM84" s="159"/>
      <c r="BN84" s="159"/>
      <c r="BO84" s="159"/>
      <c r="BP84" s="159"/>
      <c r="BQ84" s="159"/>
      <c r="BR84" s="159"/>
      <c r="BS84" s="159"/>
      <c r="BT84" s="159"/>
      <c r="BU84" s="159"/>
      <c r="BV84" s="159"/>
      <c r="BW84" s="159"/>
      <c r="BX84" s="159"/>
      <c r="BY84" s="159"/>
      <c r="BZ84" s="159"/>
      <c r="CA84" s="159"/>
      <c r="CB84" s="159"/>
      <c r="CC84" s="159"/>
      <c r="CD84" s="159"/>
      <c r="CE84" s="159"/>
      <c r="CF84" s="159"/>
      <c r="CG84" s="159"/>
      <c r="CH84" s="159"/>
      <c r="CI84" s="159"/>
      <c r="CJ84" s="159"/>
      <c r="CK84" s="159"/>
      <c r="CL84" s="159"/>
      <c r="CM84" s="159"/>
      <c r="CN84" s="159"/>
      <c r="CO84" s="159"/>
      <c r="CP84" s="159"/>
      <c r="CQ84" s="159"/>
      <c r="CR84" s="159"/>
      <c r="CS84" s="159"/>
      <c r="CT84" s="159"/>
      <c r="CU84" s="159"/>
      <c r="CV84" s="159"/>
      <c r="CW84" s="159"/>
      <c r="CX84" s="159"/>
      <c r="CY84" s="159"/>
      <c r="CZ84" s="159"/>
      <c r="DA84" s="159"/>
      <c r="DB84" s="159"/>
      <c r="DC84" s="159"/>
      <c r="DD84" s="159"/>
      <c r="DE84" s="159"/>
      <c r="DF84" s="159"/>
      <c r="DG84" s="159"/>
      <c r="DH84" s="159"/>
      <c r="DI84" s="159"/>
      <c r="DJ84" s="159"/>
      <c r="DK84" s="159"/>
      <c r="DL84" s="159"/>
      <c r="DM84" s="159"/>
      <c r="DN84" s="159"/>
      <c r="DO84" s="159"/>
      <c r="DP84" s="159"/>
      <c r="DQ84" s="159"/>
      <c r="DR84" s="159"/>
      <c r="DS84" s="159"/>
      <c r="DT84" s="159"/>
      <c r="DU84" s="159"/>
      <c r="DV84" s="159"/>
      <c r="DW84" s="159"/>
      <c r="DX84" s="159"/>
      <c r="DY84" s="159"/>
      <c r="DZ84" s="159"/>
      <c r="EA84" s="159"/>
      <c r="EB84" s="159"/>
      <c r="EC84" s="159"/>
      <c r="ED84" s="159"/>
      <c r="EE84" s="159"/>
      <c r="EF84" s="159"/>
      <c r="EG84" s="159"/>
      <c r="EH84" s="159"/>
      <c r="EI84" s="159"/>
      <c r="EJ84" s="159"/>
      <c r="EK84" s="159"/>
      <c r="EL84" s="159"/>
      <c r="EM84" s="159"/>
      <c r="EN84" s="159"/>
      <c r="EO84" s="159"/>
      <c r="EP84" s="159"/>
      <c r="EQ84" s="159"/>
      <c r="ER84" s="159"/>
      <c r="ES84" s="159"/>
      <c r="ET84" s="159"/>
      <c r="EU84" s="159"/>
      <c r="EV84" s="159"/>
      <c r="EW84" s="159"/>
      <c r="EX84" s="159"/>
      <c r="EY84" s="159"/>
      <c r="EZ84" s="159"/>
      <c r="FA84" s="159"/>
      <c r="FB84" s="159"/>
      <c r="FC84" s="159"/>
      <c r="FD84" s="159"/>
      <c r="FE84" s="159"/>
      <c r="FF84" s="159"/>
      <c r="FG84" s="159"/>
      <c r="FH84" s="159"/>
      <c r="FI84" s="159"/>
      <c r="FJ84" s="159"/>
      <c r="FK84" s="159"/>
      <c r="FL84" s="159"/>
      <c r="FM84" s="159"/>
      <c r="FN84" s="159"/>
      <c r="FO84" s="159"/>
      <c r="FP84" s="159"/>
      <c r="FQ84" s="159"/>
      <c r="FR84" s="159"/>
      <c r="FS84" s="159"/>
      <c r="FT84" s="159"/>
      <c r="FU84" s="159"/>
      <c r="FV84" s="159"/>
      <c r="FW84" s="159"/>
      <c r="FX84" s="159"/>
      <c r="FY84" s="159"/>
      <c r="FZ84" s="159"/>
      <c r="GA84" s="159"/>
      <c r="GB84" s="159"/>
      <c r="GC84" s="159"/>
      <c r="GD84" s="159"/>
      <c r="GE84" s="159"/>
      <c r="GF84" s="159"/>
      <c r="GG84" s="159"/>
      <c r="GH84" s="159"/>
      <c r="GI84" s="159"/>
      <c r="GJ84" s="159"/>
      <c r="GK84" s="159"/>
      <c r="GL84" s="159"/>
      <c r="GM84" s="159"/>
      <c r="GN84" s="159"/>
      <c r="GO84" s="159"/>
      <c r="GP84" s="159"/>
      <c r="GQ84" s="159"/>
      <c r="GR84" s="159"/>
      <c r="GS84" s="159"/>
      <c r="GT84" s="159"/>
      <c r="GU84" s="159"/>
      <c r="GV84" s="159"/>
      <c r="GW84" s="159"/>
      <c r="GX84" s="159"/>
      <c r="GY84" s="159"/>
      <c r="GZ84" s="159"/>
      <c r="HA84" s="159"/>
      <c r="HB84" s="159"/>
      <c r="HC84" s="159"/>
      <c r="HD84" s="159"/>
      <c r="HE84" s="159"/>
      <c r="HF84" s="159"/>
      <c r="HG84" s="159"/>
      <c r="HH84" s="159"/>
      <c r="HI84" s="159"/>
      <c r="HJ84" s="159"/>
      <c r="HK84" s="159"/>
      <c r="HL84" s="159"/>
      <c r="HM84" s="159"/>
      <c r="HN84" s="159"/>
      <c r="HO84" s="159"/>
      <c r="HP84" s="159"/>
      <c r="HQ84" s="159"/>
      <c r="HR84" s="159"/>
      <c r="HS84" s="159"/>
      <c r="HT84" s="159"/>
      <c r="HU84" s="159"/>
      <c r="HV84" s="159"/>
      <c r="HW84" s="159"/>
      <c r="HX84" s="159"/>
      <c r="HY84" s="159"/>
      <c r="HZ84" s="159"/>
      <c r="IA84" s="159"/>
      <c r="IB84" s="159"/>
      <c r="IC84" s="159"/>
      <c r="ID84" s="159"/>
      <c r="IE84" s="159"/>
      <c r="IF84" s="159"/>
      <c r="IG84" s="159"/>
      <c r="IH84" s="159"/>
      <c r="II84" s="159"/>
      <c r="IJ84" s="159"/>
      <c r="IK84" s="159"/>
      <c r="IL84" s="159"/>
      <c r="IM84" s="159"/>
      <c r="IN84" s="159"/>
      <c r="IO84" s="159"/>
      <c r="IP84" s="159"/>
      <c r="IQ84" s="159"/>
      <c r="IR84" s="159"/>
      <c r="IS84" s="159"/>
      <c r="IT84" s="159"/>
      <c r="IU84" s="159"/>
      <c r="IV84" s="159"/>
    </row>
    <row r="85" spans="1:256" s="4" customFormat="1" x14ac:dyDescent="0.4">
      <c r="A85" s="70"/>
      <c r="B85" s="70"/>
      <c r="C85" s="70"/>
      <c r="D85" s="71" t="s">
        <v>27</v>
      </c>
      <c r="E85" s="70"/>
      <c r="F85" s="68"/>
      <c r="G85" s="68"/>
    </row>
    <row r="86" spans="1:256" s="4" customFormat="1" ht="20.399999999999999" x14ac:dyDescent="0.35">
      <c r="A86" s="180" t="s">
        <v>35</v>
      </c>
      <c r="B86" s="180" t="s">
        <v>4</v>
      </c>
      <c r="C86" s="180" t="s">
        <v>22</v>
      </c>
      <c r="D86" s="203" t="s">
        <v>26</v>
      </c>
      <c r="E86" s="203"/>
      <c r="F86" s="203"/>
      <c r="G86" s="68"/>
    </row>
    <row r="87" spans="1:256" s="4" customFormat="1" ht="123" x14ac:dyDescent="0.35">
      <c r="A87" s="181"/>
      <c r="B87" s="181"/>
      <c r="C87" s="181"/>
      <c r="D87" s="57" t="s">
        <v>86</v>
      </c>
      <c r="E87" s="57" t="s">
        <v>130</v>
      </c>
      <c r="F87" s="57" t="s">
        <v>85</v>
      </c>
      <c r="G87" s="68"/>
    </row>
    <row r="88" spans="1:256" s="4" customFormat="1" x14ac:dyDescent="0.35">
      <c r="A88" s="72">
        <v>1</v>
      </c>
      <c r="B88" s="73">
        <v>2</v>
      </c>
      <c r="C88" s="73">
        <v>3</v>
      </c>
      <c r="D88" s="73">
        <v>4</v>
      </c>
      <c r="E88" s="73">
        <v>5</v>
      </c>
      <c r="F88" s="73">
        <v>6</v>
      </c>
      <c r="G88" s="68"/>
    </row>
    <row r="89" spans="1:256" s="4" customFormat="1" ht="46.5" customHeight="1" x14ac:dyDescent="0.35">
      <c r="A89" s="57">
        <v>1</v>
      </c>
      <c r="B89" s="74" t="s">
        <v>77</v>
      </c>
      <c r="C89" s="62">
        <v>0</v>
      </c>
      <c r="D89" s="62">
        <v>0</v>
      </c>
      <c r="E89" s="75">
        <f>IF(D89=0,0,D89/$D$97)</f>
        <v>0</v>
      </c>
      <c r="F89" s="76">
        <f>C89-D89</f>
        <v>0</v>
      </c>
      <c r="G89" s="68"/>
    </row>
    <row r="90" spans="1:256" s="4" customFormat="1" ht="46.5" customHeight="1" x14ac:dyDescent="0.35">
      <c r="A90" s="57">
        <v>2</v>
      </c>
      <c r="B90" s="61" t="s">
        <v>98</v>
      </c>
      <c r="C90" s="76">
        <f>C79</f>
        <v>0</v>
      </c>
      <c r="D90" s="62">
        <v>0</v>
      </c>
      <c r="E90" s="75">
        <f t="shared" ref="E90:E91" si="0">IF(D90=0,0,D90/$D$97)</f>
        <v>0</v>
      </c>
      <c r="F90" s="76">
        <f>C90-D90</f>
        <v>0</v>
      </c>
      <c r="G90" s="68"/>
    </row>
    <row r="91" spans="1:256" s="4" customFormat="1" ht="46.5" customHeight="1" x14ac:dyDescent="0.35">
      <c r="A91" s="57"/>
      <c r="B91" s="61" t="s">
        <v>135</v>
      </c>
      <c r="C91" s="76">
        <f>C135</f>
        <v>10000</v>
      </c>
      <c r="D91" s="62">
        <v>10000</v>
      </c>
      <c r="E91" s="75">
        <f t="shared" si="0"/>
        <v>3.0015157654615581E-2</v>
      </c>
      <c r="F91" s="76">
        <f>C91-D91</f>
        <v>0</v>
      </c>
      <c r="G91" s="68"/>
    </row>
    <row r="92" spans="1:256" s="4" customFormat="1" ht="46.5" customHeight="1" x14ac:dyDescent="0.35">
      <c r="A92" s="57">
        <v>4</v>
      </c>
      <c r="B92" s="61" t="s">
        <v>100</v>
      </c>
      <c r="C92" s="76">
        <f>D128</f>
        <v>285400</v>
      </c>
      <c r="D92" s="62">
        <v>285400</v>
      </c>
      <c r="E92" s="75">
        <f>IF(D92=0,0,D92/$D$97)</f>
        <v>0.85663259946272863</v>
      </c>
      <c r="F92" s="76">
        <f t="shared" ref="F92:F96" si="1">C92-D92</f>
        <v>0</v>
      </c>
      <c r="G92" s="68"/>
    </row>
    <row r="93" spans="1:256" s="4" customFormat="1" ht="46.5" customHeight="1" x14ac:dyDescent="0.35">
      <c r="A93" s="57">
        <v>5</v>
      </c>
      <c r="B93" s="61" t="s">
        <v>28</v>
      </c>
      <c r="C93" s="76">
        <f>F165</f>
        <v>37765</v>
      </c>
      <c r="D93" s="62">
        <v>37765</v>
      </c>
      <c r="E93" s="75">
        <f>IF(D93=0,0,D93/$D$97)</f>
        <v>0.11335224288265575</v>
      </c>
      <c r="F93" s="76">
        <f t="shared" si="1"/>
        <v>0</v>
      </c>
      <c r="G93" s="68"/>
    </row>
    <row r="94" spans="1:256" s="4" customFormat="1" ht="46.5" customHeight="1" x14ac:dyDescent="0.35">
      <c r="A94" s="57">
        <v>3</v>
      </c>
      <c r="B94" s="61" t="s">
        <v>99</v>
      </c>
      <c r="C94" s="76">
        <f>C82-C79</f>
        <v>10000</v>
      </c>
      <c r="D94" s="62">
        <v>0</v>
      </c>
      <c r="E94" s="75">
        <f>IF(D94=0,0,D94/$D$97)</f>
        <v>0</v>
      </c>
      <c r="F94" s="76">
        <f>C94-D94</f>
        <v>10000</v>
      </c>
      <c r="G94" s="68"/>
    </row>
    <row r="95" spans="1:256" s="4" customFormat="1" ht="46.5" customHeight="1" x14ac:dyDescent="0.35">
      <c r="A95" s="57">
        <v>6</v>
      </c>
      <c r="B95" s="61" t="s">
        <v>76</v>
      </c>
      <c r="C95" s="76">
        <f>G65</f>
        <v>0</v>
      </c>
      <c r="D95" s="62">
        <v>0</v>
      </c>
      <c r="E95" s="75">
        <f>IF(D95=0,0,D95/$D$97)</f>
        <v>0</v>
      </c>
      <c r="F95" s="76">
        <f t="shared" si="1"/>
        <v>0</v>
      </c>
      <c r="G95" s="68"/>
    </row>
    <row r="96" spans="1:256" s="4" customFormat="1" ht="46.5" customHeight="1" x14ac:dyDescent="0.35">
      <c r="A96" s="57">
        <v>7</v>
      </c>
      <c r="B96" s="61" t="s">
        <v>78</v>
      </c>
      <c r="C96" s="76">
        <f>C138-C135</f>
        <v>4600</v>
      </c>
      <c r="D96" s="62">
        <v>0</v>
      </c>
      <c r="E96" s="75">
        <f>IF(D96=0,0,D96/$D$97)</f>
        <v>0</v>
      </c>
      <c r="F96" s="76">
        <f t="shared" si="1"/>
        <v>4600</v>
      </c>
      <c r="G96" s="68"/>
    </row>
    <row r="97" spans="1:256" s="3" customFormat="1" ht="46.5" customHeight="1" x14ac:dyDescent="0.25">
      <c r="A97" s="77"/>
      <c r="B97" s="63" t="s">
        <v>6</v>
      </c>
      <c r="C97" s="76">
        <f>SUM(C89:C96)</f>
        <v>347765</v>
      </c>
      <c r="D97" s="76">
        <f>SUM(D89:D96)</f>
        <v>333165</v>
      </c>
      <c r="E97" s="75">
        <v>1</v>
      </c>
      <c r="F97" s="76">
        <f>SUM(F89:F96)</f>
        <v>14600</v>
      </c>
      <c r="G97" s="58"/>
    </row>
    <row r="98" spans="1:256" s="7" customFormat="1" ht="15.75" customHeight="1" x14ac:dyDescent="0.25">
      <c r="A98" s="78"/>
      <c r="B98" s="78"/>
      <c r="C98" s="78"/>
      <c r="D98" s="78"/>
      <c r="E98" s="78"/>
      <c r="F98" s="78"/>
      <c r="G98" s="78"/>
    </row>
    <row r="99" spans="1:256" s="7" customFormat="1" ht="41.25" customHeight="1" x14ac:dyDescent="0.25">
      <c r="A99" s="79"/>
      <c r="B99" s="179" t="s">
        <v>138</v>
      </c>
      <c r="C99" s="179"/>
      <c r="D99" s="179"/>
      <c r="E99" s="179"/>
      <c r="F99" s="179"/>
      <c r="G99" s="78"/>
    </row>
    <row r="100" spans="1:256" s="7" customFormat="1" ht="51.75" customHeight="1" x14ac:dyDescent="0.25">
      <c r="A100" s="79"/>
      <c r="B100" s="178" t="s">
        <v>93</v>
      </c>
      <c r="C100" s="178"/>
      <c r="D100" s="178"/>
      <c r="E100" s="178"/>
      <c r="F100" s="178"/>
      <c r="G100" s="78"/>
    </row>
    <row r="101" spans="1:256" s="7" customFormat="1" ht="38.25" customHeight="1" x14ac:dyDescent="0.25">
      <c r="A101" s="79"/>
      <c r="B101" s="178" t="s">
        <v>94</v>
      </c>
      <c r="C101" s="178"/>
      <c r="D101" s="178"/>
      <c r="E101" s="178"/>
      <c r="F101" s="178"/>
      <c r="G101" s="78"/>
    </row>
    <row r="102" spans="1:256" s="7" customFormat="1" ht="51.75" customHeight="1" x14ac:dyDescent="0.25">
      <c r="A102" s="79"/>
      <c r="B102" s="178" t="s">
        <v>95</v>
      </c>
      <c r="C102" s="178"/>
      <c r="D102" s="178"/>
      <c r="E102" s="178"/>
      <c r="F102" s="178"/>
      <c r="G102" s="78"/>
    </row>
    <row r="103" spans="1:256" s="7" customFormat="1" ht="51.75" customHeight="1" x14ac:dyDescent="0.25">
      <c r="A103" s="79"/>
      <c r="B103" s="178" t="s">
        <v>97</v>
      </c>
      <c r="C103" s="178"/>
      <c r="D103" s="178"/>
      <c r="E103" s="178"/>
      <c r="F103" s="178"/>
      <c r="G103" s="78"/>
    </row>
    <row r="104" spans="1:256" s="7" customFormat="1" ht="42" customHeight="1" x14ac:dyDescent="0.25">
      <c r="A104" s="79"/>
      <c r="B104" s="178" t="s">
        <v>96</v>
      </c>
      <c r="C104" s="178"/>
      <c r="D104" s="178"/>
      <c r="E104" s="178"/>
      <c r="F104" s="178"/>
      <c r="G104" s="78"/>
    </row>
    <row r="105" spans="1:256" s="7" customFormat="1" ht="20.399999999999999" x14ac:dyDescent="0.25">
      <c r="A105" s="79"/>
      <c r="B105" s="178"/>
      <c r="C105" s="178"/>
      <c r="D105" s="178"/>
      <c r="E105" s="178"/>
      <c r="F105" s="178"/>
      <c r="G105" s="78"/>
    </row>
    <row r="106" spans="1:256" s="7" customFormat="1" ht="15.75" customHeight="1" x14ac:dyDescent="0.25">
      <c r="A106" s="78"/>
      <c r="B106" s="78"/>
      <c r="C106" s="78"/>
      <c r="D106" s="78"/>
      <c r="E106" s="78"/>
      <c r="F106" s="78"/>
      <c r="G106" s="78"/>
    </row>
    <row r="107" spans="1:256" s="6" customFormat="1" ht="34.5" customHeight="1" x14ac:dyDescent="0.25">
      <c r="A107" s="204" t="s">
        <v>102</v>
      </c>
      <c r="B107" s="204"/>
      <c r="C107" s="204"/>
      <c r="D107" s="204"/>
      <c r="E107" s="204"/>
      <c r="F107" s="204"/>
      <c r="G107" s="204"/>
      <c r="H107" s="159"/>
      <c r="I107" s="159"/>
      <c r="J107" s="159"/>
      <c r="K107" s="159"/>
      <c r="L107" s="159"/>
      <c r="M107" s="159"/>
      <c r="N107" s="159"/>
      <c r="O107" s="159"/>
      <c r="P107" s="159"/>
      <c r="Q107" s="159"/>
      <c r="R107" s="159"/>
      <c r="S107" s="159"/>
      <c r="T107" s="159"/>
      <c r="U107" s="159"/>
      <c r="V107" s="159"/>
      <c r="W107" s="159"/>
      <c r="X107" s="159"/>
      <c r="Y107" s="159"/>
      <c r="Z107" s="159"/>
      <c r="AA107" s="159"/>
      <c r="AB107" s="159"/>
      <c r="AC107" s="159"/>
      <c r="AD107" s="159"/>
      <c r="AE107" s="159"/>
      <c r="AF107" s="159"/>
      <c r="AG107" s="159"/>
      <c r="AH107" s="159"/>
      <c r="AI107" s="159"/>
      <c r="AJ107" s="159"/>
      <c r="AK107" s="159"/>
      <c r="AL107" s="159"/>
      <c r="AM107" s="159"/>
      <c r="AN107" s="159"/>
      <c r="AO107" s="159"/>
      <c r="AP107" s="159"/>
      <c r="AQ107" s="159"/>
      <c r="AR107" s="159"/>
      <c r="AS107" s="159"/>
      <c r="AT107" s="159"/>
      <c r="AU107" s="159"/>
      <c r="AV107" s="159"/>
      <c r="AW107" s="159"/>
      <c r="AX107" s="159"/>
      <c r="AY107" s="159"/>
      <c r="AZ107" s="159"/>
      <c r="BA107" s="159"/>
      <c r="BB107" s="159"/>
      <c r="BC107" s="159"/>
      <c r="BD107" s="159"/>
      <c r="BE107" s="159"/>
      <c r="BF107" s="159"/>
      <c r="BG107" s="159"/>
      <c r="BH107" s="159"/>
      <c r="BI107" s="159"/>
      <c r="BJ107" s="159"/>
      <c r="BK107" s="159"/>
      <c r="BL107" s="159"/>
      <c r="BM107" s="159"/>
      <c r="BN107" s="159"/>
      <c r="BO107" s="159"/>
      <c r="BP107" s="159"/>
      <c r="BQ107" s="159"/>
      <c r="BR107" s="159"/>
      <c r="BS107" s="159"/>
      <c r="BT107" s="159"/>
      <c r="BU107" s="159"/>
      <c r="BV107" s="159"/>
      <c r="BW107" s="159"/>
      <c r="BX107" s="159"/>
      <c r="BY107" s="159"/>
      <c r="BZ107" s="159"/>
      <c r="CA107" s="159"/>
      <c r="CB107" s="159"/>
      <c r="CC107" s="159"/>
      <c r="CD107" s="159"/>
      <c r="CE107" s="159"/>
      <c r="CF107" s="159"/>
      <c r="CG107" s="159"/>
      <c r="CH107" s="159"/>
      <c r="CI107" s="159"/>
      <c r="CJ107" s="159"/>
      <c r="CK107" s="159"/>
      <c r="CL107" s="159"/>
      <c r="CM107" s="159"/>
      <c r="CN107" s="159"/>
      <c r="CO107" s="159"/>
      <c r="CP107" s="159"/>
      <c r="CQ107" s="159"/>
      <c r="CR107" s="159"/>
      <c r="CS107" s="159"/>
      <c r="CT107" s="159"/>
      <c r="CU107" s="159"/>
      <c r="CV107" s="159"/>
      <c r="CW107" s="159"/>
      <c r="CX107" s="159"/>
      <c r="CY107" s="159"/>
      <c r="CZ107" s="159"/>
      <c r="DA107" s="159"/>
      <c r="DB107" s="159"/>
      <c r="DC107" s="159"/>
      <c r="DD107" s="159"/>
      <c r="DE107" s="159"/>
      <c r="DF107" s="159"/>
      <c r="DG107" s="159"/>
      <c r="DH107" s="159"/>
      <c r="DI107" s="159"/>
      <c r="DJ107" s="159"/>
      <c r="DK107" s="159"/>
      <c r="DL107" s="159"/>
      <c r="DM107" s="159"/>
      <c r="DN107" s="159"/>
      <c r="DO107" s="159"/>
      <c r="DP107" s="159"/>
      <c r="DQ107" s="159"/>
      <c r="DR107" s="159"/>
      <c r="DS107" s="159"/>
      <c r="DT107" s="159"/>
      <c r="DU107" s="159"/>
      <c r="DV107" s="159"/>
      <c r="DW107" s="159"/>
      <c r="DX107" s="159"/>
      <c r="DY107" s="159"/>
      <c r="DZ107" s="159"/>
      <c r="EA107" s="159"/>
      <c r="EB107" s="159"/>
      <c r="EC107" s="159"/>
      <c r="ED107" s="159"/>
      <c r="EE107" s="159"/>
      <c r="EF107" s="159"/>
      <c r="EG107" s="159"/>
      <c r="EH107" s="159"/>
      <c r="EI107" s="159"/>
      <c r="EJ107" s="159"/>
      <c r="EK107" s="159"/>
      <c r="EL107" s="159"/>
      <c r="EM107" s="159"/>
      <c r="EN107" s="159"/>
      <c r="EO107" s="159"/>
      <c r="EP107" s="159"/>
      <c r="EQ107" s="159"/>
      <c r="ER107" s="159"/>
      <c r="ES107" s="159"/>
      <c r="ET107" s="159"/>
      <c r="EU107" s="159"/>
      <c r="EV107" s="159"/>
      <c r="EW107" s="159"/>
      <c r="EX107" s="159"/>
      <c r="EY107" s="159"/>
      <c r="EZ107" s="159"/>
      <c r="FA107" s="159"/>
      <c r="FB107" s="159"/>
      <c r="FC107" s="159"/>
      <c r="FD107" s="159"/>
      <c r="FE107" s="159"/>
      <c r="FF107" s="159"/>
      <c r="FG107" s="159"/>
      <c r="FH107" s="159"/>
      <c r="FI107" s="159"/>
      <c r="FJ107" s="159"/>
      <c r="FK107" s="159"/>
      <c r="FL107" s="159"/>
      <c r="FM107" s="159"/>
      <c r="FN107" s="159"/>
      <c r="FO107" s="159"/>
      <c r="FP107" s="159"/>
      <c r="FQ107" s="159"/>
      <c r="FR107" s="159"/>
      <c r="FS107" s="159"/>
      <c r="FT107" s="159"/>
      <c r="FU107" s="159"/>
      <c r="FV107" s="159"/>
      <c r="FW107" s="159"/>
      <c r="FX107" s="159"/>
      <c r="FY107" s="159"/>
      <c r="FZ107" s="159"/>
      <c r="GA107" s="159"/>
      <c r="GB107" s="159"/>
      <c r="GC107" s="159"/>
      <c r="GD107" s="159"/>
      <c r="GE107" s="159"/>
      <c r="GF107" s="159"/>
      <c r="GG107" s="159"/>
      <c r="GH107" s="159"/>
      <c r="GI107" s="159"/>
      <c r="GJ107" s="159"/>
      <c r="GK107" s="159"/>
      <c r="GL107" s="159"/>
      <c r="GM107" s="159"/>
      <c r="GN107" s="159"/>
      <c r="GO107" s="159"/>
      <c r="GP107" s="159"/>
      <c r="GQ107" s="159"/>
      <c r="GR107" s="159"/>
      <c r="GS107" s="159"/>
      <c r="GT107" s="159"/>
      <c r="GU107" s="159"/>
      <c r="GV107" s="159"/>
      <c r="GW107" s="159"/>
      <c r="GX107" s="159"/>
      <c r="GY107" s="159"/>
      <c r="GZ107" s="159"/>
      <c r="HA107" s="159"/>
      <c r="HB107" s="159"/>
      <c r="HC107" s="159"/>
      <c r="HD107" s="159"/>
      <c r="HE107" s="159"/>
      <c r="HF107" s="159"/>
      <c r="HG107" s="159"/>
      <c r="HH107" s="159"/>
      <c r="HI107" s="159"/>
      <c r="HJ107" s="159"/>
      <c r="HK107" s="159"/>
      <c r="HL107" s="159"/>
      <c r="HM107" s="159"/>
      <c r="HN107" s="159"/>
      <c r="HO107" s="159"/>
      <c r="HP107" s="159"/>
      <c r="HQ107" s="159"/>
      <c r="HR107" s="159"/>
      <c r="HS107" s="159"/>
      <c r="HT107" s="159"/>
      <c r="HU107" s="159"/>
      <c r="HV107" s="159"/>
      <c r="HW107" s="159"/>
      <c r="HX107" s="159"/>
      <c r="HY107" s="159"/>
      <c r="HZ107" s="159"/>
      <c r="IA107" s="159"/>
      <c r="IB107" s="159"/>
      <c r="IC107" s="159"/>
      <c r="ID107" s="159"/>
      <c r="IE107" s="159"/>
      <c r="IF107" s="159"/>
      <c r="IG107" s="159"/>
      <c r="IH107" s="159"/>
      <c r="II107" s="159"/>
      <c r="IJ107" s="159"/>
      <c r="IK107" s="159"/>
      <c r="IL107" s="159"/>
      <c r="IM107" s="159"/>
      <c r="IN107" s="159"/>
      <c r="IO107" s="159"/>
      <c r="IP107" s="159"/>
      <c r="IQ107" s="159"/>
      <c r="IR107" s="159"/>
      <c r="IS107" s="159"/>
      <c r="IT107" s="159"/>
      <c r="IU107" s="159"/>
      <c r="IV107" s="159"/>
    </row>
    <row r="108" spans="1:256" s="6" customFormat="1" x14ac:dyDescent="0.25">
      <c r="A108" s="53"/>
      <c r="B108" s="80" t="s">
        <v>101</v>
      </c>
      <c r="C108" s="53"/>
      <c r="D108" s="53"/>
      <c r="E108" s="53"/>
      <c r="F108" s="53"/>
      <c r="G108" s="53"/>
      <c r="H108" s="17"/>
      <c r="I108" s="17"/>
      <c r="J108" s="17"/>
      <c r="K108" s="17"/>
      <c r="L108" s="17"/>
      <c r="M108" s="17"/>
      <c r="N108" s="17"/>
      <c r="O108" s="17"/>
      <c r="P108" s="17"/>
      <c r="Q108" s="17"/>
      <c r="R108" s="17"/>
      <c r="S108" s="17"/>
      <c r="T108" s="17"/>
      <c r="U108" s="17"/>
      <c r="V108" s="17"/>
      <c r="W108" s="17"/>
      <c r="X108" s="17"/>
      <c r="Y108" s="17"/>
      <c r="Z108" s="17"/>
      <c r="AA108" s="17"/>
      <c r="AB108" s="17"/>
      <c r="AC108" s="17"/>
      <c r="AD108" s="17"/>
      <c r="AE108" s="17"/>
      <c r="AF108" s="17"/>
      <c r="AG108" s="17"/>
      <c r="AH108" s="17"/>
      <c r="AI108" s="17"/>
      <c r="AJ108" s="17"/>
      <c r="AK108" s="17"/>
      <c r="AL108" s="17"/>
      <c r="AM108" s="17"/>
      <c r="AN108" s="17"/>
      <c r="AO108" s="17"/>
      <c r="AP108" s="17"/>
      <c r="AQ108" s="17"/>
      <c r="AR108" s="17"/>
      <c r="AS108" s="17"/>
      <c r="AT108" s="17"/>
      <c r="AU108" s="17"/>
      <c r="AV108" s="17"/>
      <c r="AW108" s="17"/>
      <c r="AX108" s="17"/>
      <c r="AY108" s="17"/>
      <c r="AZ108" s="17"/>
      <c r="BA108" s="17"/>
      <c r="BB108" s="17"/>
      <c r="BC108" s="17"/>
      <c r="BD108" s="17"/>
      <c r="BE108" s="17"/>
      <c r="BF108" s="17"/>
      <c r="BG108" s="17"/>
      <c r="BH108" s="17"/>
      <c r="BI108" s="17"/>
      <c r="BJ108" s="17"/>
      <c r="BK108" s="17"/>
      <c r="BL108" s="17"/>
      <c r="BM108" s="17"/>
      <c r="BN108" s="17"/>
      <c r="BO108" s="17"/>
      <c r="BP108" s="17"/>
      <c r="BQ108" s="17"/>
      <c r="BR108" s="17"/>
      <c r="BS108" s="17"/>
      <c r="BT108" s="17"/>
      <c r="BU108" s="17"/>
      <c r="BV108" s="17"/>
      <c r="BW108" s="17"/>
      <c r="BX108" s="17"/>
      <c r="BY108" s="17"/>
      <c r="BZ108" s="17"/>
      <c r="CA108" s="17"/>
      <c r="CB108" s="17"/>
      <c r="CC108" s="17"/>
      <c r="CD108" s="17"/>
      <c r="CE108" s="17"/>
      <c r="CF108" s="17"/>
      <c r="CG108" s="17"/>
      <c r="CH108" s="17"/>
      <c r="CI108" s="17"/>
      <c r="CJ108" s="17"/>
      <c r="CK108" s="17"/>
      <c r="CL108" s="17"/>
      <c r="CM108" s="17"/>
      <c r="CN108" s="17"/>
      <c r="CO108" s="17"/>
      <c r="CP108" s="17"/>
      <c r="CQ108" s="17"/>
      <c r="CR108" s="17"/>
      <c r="CS108" s="17"/>
      <c r="CT108" s="17"/>
      <c r="CU108" s="17"/>
      <c r="CV108" s="17"/>
      <c r="CW108" s="17"/>
      <c r="CX108" s="17"/>
      <c r="CY108" s="17"/>
      <c r="CZ108" s="17"/>
      <c r="DA108" s="17"/>
      <c r="DB108" s="17"/>
      <c r="DC108" s="17"/>
      <c r="DD108" s="17"/>
      <c r="DE108" s="17"/>
      <c r="DF108" s="17"/>
      <c r="DG108" s="17"/>
      <c r="DH108" s="17"/>
      <c r="DI108" s="17"/>
      <c r="DJ108" s="17"/>
      <c r="DK108" s="17"/>
      <c r="DL108" s="17"/>
      <c r="DM108" s="17"/>
      <c r="DN108" s="17"/>
      <c r="DO108" s="17"/>
      <c r="DP108" s="17"/>
      <c r="DQ108" s="17"/>
      <c r="DR108" s="17"/>
      <c r="DS108" s="17"/>
      <c r="DT108" s="17"/>
      <c r="DU108" s="17"/>
      <c r="DV108" s="17"/>
      <c r="DW108" s="17"/>
      <c r="DX108" s="17"/>
      <c r="DY108" s="17"/>
      <c r="DZ108" s="17"/>
      <c r="EA108" s="17"/>
      <c r="EB108" s="17"/>
      <c r="EC108" s="17"/>
      <c r="ED108" s="17"/>
      <c r="EE108" s="17"/>
      <c r="EF108" s="17"/>
      <c r="EG108" s="17"/>
      <c r="EH108" s="17"/>
      <c r="EI108" s="17"/>
      <c r="EJ108" s="17"/>
      <c r="EK108" s="17"/>
      <c r="EL108" s="17"/>
      <c r="EM108" s="17"/>
      <c r="EN108" s="17"/>
      <c r="EO108" s="17"/>
      <c r="EP108" s="17"/>
      <c r="EQ108" s="17"/>
      <c r="ER108" s="17"/>
      <c r="ES108" s="17"/>
      <c r="ET108" s="17"/>
      <c r="EU108" s="17"/>
      <c r="EV108" s="17"/>
      <c r="EW108" s="17"/>
      <c r="EX108" s="17"/>
      <c r="EY108" s="17"/>
      <c r="EZ108" s="17"/>
      <c r="FA108" s="17"/>
      <c r="FB108" s="17"/>
      <c r="FC108" s="17"/>
      <c r="FD108" s="17"/>
      <c r="FE108" s="17"/>
      <c r="FF108" s="17"/>
      <c r="FG108" s="17"/>
      <c r="FH108" s="17"/>
      <c r="FI108" s="17"/>
      <c r="FJ108" s="17"/>
      <c r="FK108" s="17"/>
      <c r="FL108" s="17"/>
      <c r="FM108" s="17"/>
      <c r="FN108" s="17"/>
      <c r="FO108" s="17"/>
      <c r="FP108" s="17"/>
      <c r="FQ108" s="17"/>
      <c r="FR108" s="17"/>
      <c r="FS108" s="17"/>
      <c r="FT108" s="17"/>
      <c r="FU108" s="17"/>
      <c r="FV108" s="17"/>
      <c r="FW108" s="17"/>
      <c r="FX108" s="17"/>
      <c r="FY108" s="17"/>
      <c r="FZ108" s="17"/>
      <c r="GA108" s="17"/>
      <c r="GB108" s="17"/>
      <c r="GC108" s="17"/>
      <c r="GD108" s="17"/>
      <c r="GE108" s="17"/>
      <c r="GF108" s="17"/>
      <c r="GG108" s="17"/>
      <c r="GH108" s="17"/>
      <c r="GI108" s="17"/>
      <c r="GJ108" s="17"/>
      <c r="GK108" s="17"/>
      <c r="GL108" s="17"/>
      <c r="GM108" s="17"/>
      <c r="GN108" s="17"/>
      <c r="GO108" s="17"/>
      <c r="GP108" s="17"/>
      <c r="GQ108" s="17"/>
      <c r="GR108" s="17"/>
      <c r="GS108" s="17"/>
      <c r="GT108" s="17"/>
      <c r="GU108" s="17"/>
      <c r="GV108" s="17"/>
      <c r="GW108" s="17"/>
      <c r="GX108" s="17"/>
      <c r="GY108" s="17"/>
      <c r="GZ108" s="17"/>
      <c r="HA108" s="17"/>
      <c r="HB108" s="17"/>
      <c r="HC108" s="17"/>
      <c r="HD108" s="17"/>
      <c r="HE108" s="17"/>
      <c r="HF108" s="17"/>
      <c r="HG108" s="17"/>
      <c r="HH108" s="17"/>
      <c r="HI108" s="17"/>
      <c r="HJ108" s="17"/>
      <c r="HK108" s="17"/>
      <c r="HL108" s="17"/>
      <c r="HM108" s="17"/>
      <c r="HN108" s="17"/>
      <c r="HO108" s="17"/>
      <c r="HP108" s="17"/>
      <c r="HQ108" s="17"/>
      <c r="HR108" s="17"/>
      <c r="HS108" s="17"/>
      <c r="HT108" s="17"/>
      <c r="HU108" s="17"/>
      <c r="HV108" s="17"/>
      <c r="HW108" s="17"/>
      <c r="HX108" s="17"/>
      <c r="HY108" s="17"/>
      <c r="HZ108" s="17"/>
      <c r="IA108" s="17"/>
      <c r="IB108" s="17"/>
      <c r="IC108" s="17"/>
      <c r="ID108" s="17"/>
      <c r="IE108" s="17"/>
      <c r="IF108" s="17"/>
      <c r="IG108" s="17"/>
      <c r="IH108" s="17"/>
      <c r="II108" s="17"/>
      <c r="IJ108" s="17"/>
      <c r="IK108" s="17"/>
      <c r="IL108" s="17"/>
      <c r="IM108" s="17"/>
      <c r="IN108" s="17"/>
      <c r="IO108" s="17"/>
      <c r="IP108" s="17"/>
      <c r="IQ108" s="17"/>
      <c r="IR108" s="17"/>
      <c r="IS108" s="17"/>
      <c r="IT108" s="17"/>
      <c r="IU108" s="17"/>
      <c r="IV108" s="17"/>
    </row>
    <row r="109" spans="1:256" s="6" customFormat="1" x14ac:dyDescent="0.25">
      <c r="A109" s="53"/>
      <c r="B109" s="80" t="s">
        <v>87</v>
      </c>
      <c r="C109" s="53"/>
      <c r="D109" s="53"/>
      <c r="E109" s="53"/>
      <c r="F109" s="53"/>
      <c r="G109" s="53"/>
      <c r="H109" s="17"/>
      <c r="I109" s="17"/>
      <c r="J109" s="17"/>
      <c r="K109" s="17"/>
      <c r="L109" s="17"/>
      <c r="M109" s="17"/>
      <c r="N109" s="17"/>
      <c r="O109" s="17"/>
      <c r="P109" s="17"/>
      <c r="Q109" s="17"/>
      <c r="R109" s="17"/>
      <c r="S109" s="17"/>
      <c r="T109" s="17"/>
      <c r="U109" s="17"/>
      <c r="V109" s="17"/>
      <c r="W109" s="17"/>
      <c r="X109" s="17"/>
      <c r="Y109" s="17"/>
      <c r="Z109" s="17"/>
      <c r="AA109" s="17"/>
      <c r="AB109" s="17"/>
      <c r="AC109" s="17"/>
      <c r="AD109" s="17"/>
      <c r="AE109" s="17"/>
      <c r="AF109" s="17"/>
      <c r="AG109" s="17"/>
      <c r="AH109" s="17"/>
      <c r="AI109" s="17"/>
      <c r="AJ109" s="17"/>
      <c r="AK109" s="17"/>
      <c r="AL109" s="17"/>
      <c r="AM109" s="17"/>
      <c r="AN109" s="17"/>
      <c r="AO109" s="17"/>
      <c r="AP109" s="17"/>
      <c r="AQ109" s="17"/>
      <c r="AR109" s="17"/>
      <c r="AS109" s="17"/>
      <c r="AT109" s="17"/>
      <c r="AU109" s="17"/>
      <c r="AV109" s="17"/>
      <c r="AW109" s="17"/>
      <c r="AX109" s="17"/>
      <c r="AY109" s="17"/>
      <c r="AZ109" s="17"/>
      <c r="BA109" s="17"/>
      <c r="BB109" s="17"/>
      <c r="BC109" s="17"/>
      <c r="BD109" s="17"/>
      <c r="BE109" s="17"/>
      <c r="BF109" s="17"/>
      <c r="BG109" s="17"/>
      <c r="BH109" s="17"/>
      <c r="BI109" s="17"/>
      <c r="BJ109" s="17"/>
      <c r="BK109" s="17"/>
      <c r="BL109" s="17"/>
      <c r="BM109" s="17"/>
      <c r="BN109" s="17"/>
      <c r="BO109" s="17"/>
      <c r="BP109" s="17"/>
      <c r="BQ109" s="17"/>
      <c r="BR109" s="17"/>
      <c r="BS109" s="17"/>
      <c r="BT109" s="17"/>
      <c r="BU109" s="17"/>
      <c r="BV109" s="17"/>
      <c r="BW109" s="17"/>
      <c r="BX109" s="17"/>
      <c r="BY109" s="17"/>
      <c r="BZ109" s="17"/>
      <c r="CA109" s="17"/>
      <c r="CB109" s="17"/>
      <c r="CC109" s="17"/>
      <c r="CD109" s="17"/>
      <c r="CE109" s="17"/>
      <c r="CF109" s="17"/>
      <c r="CG109" s="17"/>
      <c r="CH109" s="17"/>
      <c r="CI109" s="17"/>
      <c r="CJ109" s="17"/>
      <c r="CK109" s="17"/>
      <c r="CL109" s="17"/>
      <c r="CM109" s="17"/>
      <c r="CN109" s="17"/>
      <c r="CO109" s="17"/>
      <c r="CP109" s="17"/>
      <c r="CQ109" s="17"/>
      <c r="CR109" s="17"/>
      <c r="CS109" s="17"/>
      <c r="CT109" s="17"/>
      <c r="CU109" s="17"/>
      <c r="CV109" s="17"/>
      <c r="CW109" s="17"/>
      <c r="CX109" s="17"/>
      <c r="CY109" s="17"/>
      <c r="CZ109" s="17"/>
      <c r="DA109" s="17"/>
      <c r="DB109" s="17"/>
      <c r="DC109" s="17"/>
      <c r="DD109" s="17"/>
      <c r="DE109" s="17"/>
      <c r="DF109" s="17"/>
      <c r="DG109" s="17"/>
      <c r="DH109" s="17"/>
      <c r="DI109" s="17"/>
      <c r="DJ109" s="17"/>
      <c r="DK109" s="17"/>
      <c r="DL109" s="17"/>
      <c r="DM109" s="17"/>
      <c r="DN109" s="17"/>
      <c r="DO109" s="17"/>
      <c r="DP109" s="17"/>
      <c r="DQ109" s="17"/>
      <c r="DR109" s="17"/>
      <c r="DS109" s="17"/>
      <c r="DT109" s="17"/>
      <c r="DU109" s="17"/>
      <c r="DV109" s="17"/>
      <c r="DW109" s="17"/>
      <c r="DX109" s="17"/>
      <c r="DY109" s="17"/>
      <c r="DZ109" s="17"/>
      <c r="EA109" s="17"/>
      <c r="EB109" s="17"/>
      <c r="EC109" s="17"/>
      <c r="ED109" s="17"/>
      <c r="EE109" s="17"/>
      <c r="EF109" s="17"/>
      <c r="EG109" s="17"/>
      <c r="EH109" s="17"/>
      <c r="EI109" s="17"/>
      <c r="EJ109" s="17"/>
      <c r="EK109" s="17"/>
      <c r="EL109" s="17"/>
      <c r="EM109" s="17"/>
      <c r="EN109" s="17"/>
      <c r="EO109" s="17"/>
      <c r="EP109" s="17"/>
      <c r="EQ109" s="17"/>
      <c r="ER109" s="17"/>
      <c r="ES109" s="17"/>
      <c r="ET109" s="17"/>
      <c r="EU109" s="17"/>
      <c r="EV109" s="17"/>
      <c r="EW109" s="17"/>
      <c r="EX109" s="17"/>
      <c r="EY109" s="17"/>
      <c r="EZ109" s="17"/>
      <c r="FA109" s="17"/>
      <c r="FB109" s="17"/>
      <c r="FC109" s="17"/>
      <c r="FD109" s="17"/>
      <c r="FE109" s="17"/>
      <c r="FF109" s="17"/>
      <c r="FG109" s="17"/>
      <c r="FH109" s="17"/>
      <c r="FI109" s="17"/>
      <c r="FJ109" s="17"/>
      <c r="FK109" s="17"/>
      <c r="FL109" s="17"/>
      <c r="FM109" s="17"/>
      <c r="FN109" s="17"/>
      <c r="FO109" s="17"/>
      <c r="FP109" s="17"/>
      <c r="FQ109" s="17"/>
      <c r="FR109" s="17"/>
      <c r="FS109" s="17"/>
      <c r="FT109" s="17"/>
      <c r="FU109" s="17"/>
      <c r="FV109" s="17"/>
      <c r="FW109" s="17"/>
      <c r="FX109" s="17"/>
      <c r="FY109" s="17"/>
      <c r="FZ109" s="17"/>
      <c r="GA109" s="17"/>
      <c r="GB109" s="17"/>
      <c r="GC109" s="17"/>
      <c r="GD109" s="17"/>
      <c r="GE109" s="17"/>
      <c r="GF109" s="17"/>
      <c r="GG109" s="17"/>
      <c r="GH109" s="17"/>
      <c r="GI109" s="17"/>
      <c r="GJ109" s="17"/>
      <c r="GK109" s="17"/>
      <c r="GL109" s="17"/>
      <c r="GM109" s="17"/>
      <c r="GN109" s="17"/>
      <c r="GO109" s="17"/>
      <c r="GP109" s="17"/>
      <c r="GQ109" s="17"/>
      <c r="GR109" s="17"/>
      <c r="GS109" s="17"/>
      <c r="GT109" s="17"/>
      <c r="GU109" s="17"/>
      <c r="GV109" s="17"/>
      <c r="GW109" s="17"/>
      <c r="GX109" s="17"/>
      <c r="GY109" s="17"/>
      <c r="GZ109" s="17"/>
      <c r="HA109" s="17"/>
      <c r="HB109" s="17"/>
      <c r="HC109" s="17"/>
      <c r="HD109" s="17"/>
      <c r="HE109" s="17"/>
      <c r="HF109" s="17"/>
      <c r="HG109" s="17"/>
      <c r="HH109" s="17"/>
      <c r="HI109" s="17"/>
      <c r="HJ109" s="17"/>
      <c r="HK109" s="17"/>
      <c r="HL109" s="17"/>
      <c r="HM109" s="17"/>
      <c r="HN109" s="17"/>
      <c r="HO109" s="17"/>
      <c r="HP109" s="17"/>
      <c r="HQ109" s="17"/>
      <c r="HR109" s="17"/>
      <c r="HS109" s="17"/>
      <c r="HT109" s="17"/>
      <c r="HU109" s="17"/>
      <c r="HV109" s="17"/>
      <c r="HW109" s="17"/>
      <c r="HX109" s="17"/>
      <c r="HY109" s="17"/>
      <c r="HZ109" s="17"/>
      <c r="IA109" s="17"/>
      <c r="IB109" s="17"/>
      <c r="IC109" s="17"/>
      <c r="ID109" s="17"/>
      <c r="IE109" s="17"/>
      <c r="IF109" s="17"/>
      <c r="IG109" s="17"/>
      <c r="IH109" s="17"/>
      <c r="II109" s="17"/>
      <c r="IJ109" s="17"/>
      <c r="IK109" s="17"/>
      <c r="IL109" s="17"/>
      <c r="IM109" s="17"/>
      <c r="IN109" s="17"/>
      <c r="IO109" s="17"/>
      <c r="IP109" s="17"/>
      <c r="IQ109" s="17"/>
      <c r="IR109" s="17"/>
      <c r="IS109" s="17"/>
      <c r="IT109" s="17"/>
      <c r="IU109" s="17"/>
      <c r="IV109" s="17"/>
    </row>
    <row r="110" spans="1:256" s="4" customFormat="1" ht="21.6" thickBot="1" x14ac:dyDescent="0.45">
      <c r="A110" s="81"/>
      <c r="B110" s="81"/>
      <c r="C110" s="81"/>
      <c r="D110" s="71" t="s">
        <v>29</v>
      </c>
      <c r="E110" s="68"/>
      <c r="F110" s="68"/>
      <c r="G110" s="68"/>
    </row>
    <row r="111" spans="1:256" s="8" customFormat="1" ht="61.2" x14ac:dyDescent="0.25">
      <c r="A111" s="82" t="s">
        <v>35</v>
      </c>
      <c r="B111" s="83" t="s">
        <v>30</v>
      </c>
      <c r="C111" s="84" t="s">
        <v>31</v>
      </c>
      <c r="D111" s="84" t="s">
        <v>32</v>
      </c>
      <c r="E111" s="85"/>
      <c r="F111" s="85"/>
      <c r="G111" s="85"/>
    </row>
    <row r="112" spans="1:256" s="4" customFormat="1" x14ac:dyDescent="0.4">
      <c r="A112" s="86">
        <v>1</v>
      </c>
      <c r="B112" s="87">
        <v>2</v>
      </c>
      <c r="C112" s="59">
        <v>3</v>
      </c>
      <c r="D112" s="59">
        <v>4</v>
      </c>
      <c r="E112" s="88"/>
      <c r="F112" s="68"/>
      <c r="G112" s="68"/>
    </row>
    <row r="113" spans="1:7" s="9" customFormat="1" ht="30" customHeight="1" x14ac:dyDescent="0.35">
      <c r="A113" s="89">
        <v>1</v>
      </c>
      <c r="B113" s="90" t="s">
        <v>167</v>
      </c>
      <c r="C113" s="91" t="s">
        <v>178</v>
      </c>
      <c r="D113" s="92">
        <v>100000</v>
      </c>
      <c r="E113" s="88"/>
      <c r="F113" s="68"/>
      <c r="G113" s="68"/>
    </row>
    <row r="114" spans="1:7" s="9" customFormat="1" ht="30" customHeight="1" x14ac:dyDescent="0.35">
      <c r="A114" s="89">
        <v>2</v>
      </c>
      <c r="B114" s="90" t="s">
        <v>168</v>
      </c>
      <c r="C114" s="91" t="s">
        <v>179</v>
      </c>
      <c r="D114" s="92">
        <v>60000</v>
      </c>
      <c r="E114" s="88"/>
      <c r="F114" s="68"/>
      <c r="G114" s="68"/>
    </row>
    <row r="115" spans="1:7" s="9" customFormat="1" ht="30" customHeight="1" x14ac:dyDescent="0.35">
      <c r="A115" s="89">
        <v>3</v>
      </c>
      <c r="B115" s="90" t="s">
        <v>170</v>
      </c>
      <c r="C115" s="91" t="s">
        <v>190</v>
      </c>
      <c r="D115" s="92">
        <v>10000</v>
      </c>
      <c r="E115" s="88"/>
      <c r="F115" s="68"/>
      <c r="G115" s="68"/>
    </row>
    <row r="116" spans="1:7" s="9" customFormat="1" ht="30" customHeight="1" x14ac:dyDescent="0.35">
      <c r="A116" s="89">
        <v>4</v>
      </c>
      <c r="B116" s="90" t="s">
        <v>171</v>
      </c>
      <c r="C116" s="91" t="s">
        <v>178</v>
      </c>
      <c r="D116" s="92">
        <v>30000</v>
      </c>
      <c r="E116" s="88"/>
      <c r="F116" s="68"/>
      <c r="G116" s="68"/>
    </row>
    <row r="117" spans="1:7" s="9" customFormat="1" ht="30" customHeight="1" x14ac:dyDescent="0.35">
      <c r="A117" s="89">
        <v>5</v>
      </c>
      <c r="B117" s="90" t="s">
        <v>172</v>
      </c>
      <c r="C117" s="91" t="s">
        <v>179</v>
      </c>
      <c r="D117" s="92">
        <v>44000</v>
      </c>
      <c r="E117" s="88"/>
      <c r="F117" s="68"/>
      <c r="G117" s="68"/>
    </row>
    <row r="118" spans="1:7" s="9" customFormat="1" ht="30" customHeight="1" x14ac:dyDescent="0.35">
      <c r="A118" s="89">
        <v>6</v>
      </c>
      <c r="B118" s="90" t="s">
        <v>173</v>
      </c>
      <c r="C118" s="91" t="s">
        <v>178</v>
      </c>
      <c r="D118" s="92">
        <v>9000</v>
      </c>
      <c r="E118" s="88"/>
      <c r="F118" s="68"/>
      <c r="G118" s="68"/>
    </row>
    <row r="119" spans="1:7" s="9" customFormat="1" ht="30" customHeight="1" x14ac:dyDescent="0.35">
      <c r="A119" s="89">
        <v>7</v>
      </c>
      <c r="B119" s="90" t="s">
        <v>174</v>
      </c>
      <c r="C119" s="91" t="s">
        <v>178</v>
      </c>
      <c r="D119" s="92">
        <v>3000</v>
      </c>
      <c r="E119" s="88"/>
      <c r="F119" s="68"/>
      <c r="G119" s="68"/>
    </row>
    <row r="120" spans="1:7" s="9" customFormat="1" ht="30" customHeight="1" x14ac:dyDescent="0.35">
      <c r="A120" s="89">
        <v>8</v>
      </c>
      <c r="B120" s="90" t="s">
        <v>191</v>
      </c>
      <c r="C120" s="91" t="s">
        <v>178</v>
      </c>
      <c r="D120" s="92">
        <v>8000</v>
      </c>
      <c r="E120" s="88"/>
      <c r="F120" s="68"/>
      <c r="G120" s="68"/>
    </row>
    <row r="121" spans="1:7" s="9" customFormat="1" ht="30" customHeight="1" x14ac:dyDescent="0.35">
      <c r="A121" s="89">
        <v>9</v>
      </c>
      <c r="B121" s="90" t="s">
        <v>175</v>
      </c>
      <c r="C121" s="91" t="s">
        <v>178</v>
      </c>
      <c r="D121" s="92">
        <v>1900</v>
      </c>
      <c r="E121" s="88"/>
      <c r="F121" s="68"/>
      <c r="G121" s="68"/>
    </row>
    <row r="122" spans="1:7" s="9" customFormat="1" ht="30" customHeight="1" x14ac:dyDescent="0.35">
      <c r="A122" s="89">
        <v>10</v>
      </c>
      <c r="B122" s="90" t="s">
        <v>176</v>
      </c>
      <c r="C122" s="91" t="s">
        <v>178</v>
      </c>
      <c r="D122" s="92">
        <v>5000</v>
      </c>
      <c r="E122" s="88"/>
      <c r="F122" s="68"/>
      <c r="G122" s="68"/>
    </row>
    <row r="123" spans="1:7" s="9" customFormat="1" ht="30" customHeight="1" x14ac:dyDescent="0.35">
      <c r="A123" s="89">
        <v>11</v>
      </c>
      <c r="B123" s="90" t="s">
        <v>177</v>
      </c>
      <c r="C123" s="91" t="s">
        <v>178</v>
      </c>
      <c r="D123" s="92">
        <v>5000</v>
      </c>
      <c r="E123" s="88"/>
      <c r="F123" s="68"/>
      <c r="G123" s="68"/>
    </row>
    <row r="124" spans="1:7" s="9" customFormat="1" ht="30" customHeight="1" x14ac:dyDescent="0.35">
      <c r="A124" s="89">
        <v>12</v>
      </c>
      <c r="B124" s="107" t="s">
        <v>209</v>
      </c>
      <c r="C124" s="91" t="s">
        <v>178</v>
      </c>
      <c r="D124" s="92">
        <v>4900</v>
      </c>
      <c r="E124" s="88"/>
      <c r="F124" s="68"/>
      <c r="G124" s="68"/>
    </row>
    <row r="125" spans="1:7" s="9" customFormat="1" ht="30" customHeight="1" x14ac:dyDescent="0.35">
      <c r="A125" s="89">
        <v>13</v>
      </c>
      <c r="B125" s="107" t="s">
        <v>210</v>
      </c>
      <c r="C125" s="91" t="s">
        <v>178</v>
      </c>
      <c r="D125" s="92">
        <v>4600</v>
      </c>
      <c r="E125" s="88"/>
      <c r="F125" s="68"/>
      <c r="G125" s="68"/>
    </row>
    <row r="126" spans="1:7" s="9" customFormat="1" ht="24" customHeight="1" x14ac:dyDescent="0.35">
      <c r="A126" s="89">
        <v>14</v>
      </c>
      <c r="B126" s="93"/>
      <c r="C126" s="91"/>
      <c r="D126" s="92"/>
      <c r="E126" s="94"/>
      <c r="F126" s="68"/>
      <c r="G126" s="68"/>
    </row>
    <row r="127" spans="1:7" s="9" customFormat="1" ht="24" customHeight="1" x14ac:dyDescent="0.35">
      <c r="A127" s="89">
        <v>15</v>
      </c>
      <c r="B127" s="93"/>
      <c r="C127" s="91"/>
      <c r="D127" s="92"/>
      <c r="E127" s="88"/>
      <c r="F127" s="68"/>
      <c r="G127" s="68"/>
    </row>
    <row r="128" spans="1:7" s="4" customFormat="1" x14ac:dyDescent="0.4">
      <c r="A128" s="95"/>
      <c r="B128" s="66" t="s">
        <v>18</v>
      </c>
      <c r="C128" s="95"/>
      <c r="D128" s="96">
        <f>SUM(D113:D127)</f>
        <v>285400</v>
      </c>
      <c r="E128" s="68"/>
      <c r="F128" s="68"/>
      <c r="G128" s="68"/>
    </row>
    <row r="129" spans="1:256" s="6" customFormat="1" x14ac:dyDescent="0.35">
      <c r="A129" s="97"/>
      <c r="B129" s="98"/>
      <c r="C129" s="88"/>
      <c r="D129" s="88"/>
      <c r="E129" s="99"/>
      <c r="F129" s="99"/>
      <c r="G129" s="99"/>
    </row>
    <row r="130" spans="1:256" s="6" customFormat="1" ht="18" customHeight="1" x14ac:dyDescent="0.45">
      <c r="A130" s="175" t="s">
        <v>103</v>
      </c>
      <c r="B130" s="175"/>
      <c r="C130" s="175"/>
      <c r="D130" s="175"/>
      <c r="E130" s="175"/>
      <c r="F130" s="175"/>
      <c r="G130" s="175"/>
      <c r="H130" s="159"/>
      <c r="I130" s="159"/>
      <c r="J130" s="159"/>
      <c r="K130" s="159"/>
      <c r="L130" s="159"/>
      <c r="M130" s="159"/>
      <c r="N130" s="159"/>
      <c r="O130" s="159"/>
      <c r="P130" s="159"/>
      <c r="Q130" s="159"/>
      <c r="R130" s="159"/>
      <c r="S130" s="159"/>
      <c r="T130" s="159"/>
      <c r="U130" s="159"/>
      <c r="V130" s="159"/>
      <c r="W130" s="159"/>
      <c r="X130" s="159"/>
      <c r="Y130" s="159"/>
      <c r="Z130" s="159"/>
      <c r="AA130" s="159"/>
      <c r="AB130" s="159"/>
      <c r="AC130" s="159"/>
      <c r="AD130" s="159"/>
      <c r="AE130" s="159"/>
      <c r="AF130" s="159"/>
      <c r="AG130" s="159"/>
      <c r="AH130" s="159"/>
      <c r="AI130" s="159"/>
      <c r="AJ130" s="159"/>
      <c r="AK130" s="159"/>
      <c r="AL130" s="159"/>
      <c r="AM130" s="159"/>
      <c r="AN130" s="159"/>
      <c r="AO130" s="159"/>
      <c r="AP130" s="159"/>
      <c r="AQ130" s="159"/>
      <c r="AR130" s="159"/>
      <c r="AS130" s="159"/>
      <c r="AT130" s="159"/>
      <c r="AU130" s="159"/>
      <c r="AV130" s="159"/>
      <c r="AW130" s="159"/>
      <c r="AX130" s="159"/>
      <c r="AY130" s="159"/>
      <c r="AZ130" s="159"/>
      <c r="BA130" s="159"/>
      <c r="BB130" s="159"/>
      <c r="BC130" s="159"/>
      <c r="BD130" s="159"/>
      <c r="BE130" s="159"/>
      <c r="BF130" s="159"/>
      <c r="BG130" s="159"/>
      <c r="BH130" s="159"/>
      <c r="BI130" s="159"/>
      <c r="BJ130" s="159"/>
      <c r="BK130" s="159"/>
      <c r="BL130" s="159"/>
      <c r="BM130" s="159"/>
      <c r="BN130" s="159"/>
      <c r="BO130" s="159"/>
      <c r="BP130" s="159"/>
      <c r="BQ130" s="159"/>
      <c r="BR130" s="159"/>
      <c r="BS130" s="159"/>
      <c r="BT130" s="159"/>
      <c r="BU130" s="159"/>
      <c r="BV130" s="159"/>
      <c r="BW130" s="159"/>
      <c r="BX130" s="159"/>
      <c r="BY130" s="159"/>
      <c r="BZ130" s="159"/>
      <c r="CA130" s="159"/>
      <c r="CB130" s="159"/>
      <c r="CC130" s="159"/>
      <c r="CD130" s="159"/>
      <c r="CE130" s="159"/>
      <c r="CF130" s="159"/>
      <c r="CG130" s="159"/>
      <c r="CH130" s="159"/>
      <c r="CI130" s="159"/>
      <c r="CJ130" s="159"/>
      <c r="CK130" s="159"/>
      <c r="CL130" s="159"/>
      <c r="CM130" s="159"/>
      <c r="CN130" s="159"/>
      <c r="CO130" s="159"/>
      <c r="CP130" s="159"/>
      <c r="CQ130" s="159"/>
      <c r="CR130" s="159"/>
      <c r="CS130" s="159"/>
      <c r="CT130" s="159"/>
      <c r="CU130" s="159"/>
      <c r="CV130" s="159"/>
      <c r="CW130" s="159"/>
      <c r="CX130" s="159"/>
      <c r="CY130" s="159"/>
      <c r="CZ130" s="159"/>
      <c r="DA130" s="159"/>
      <c r="DB130" s="159"/>
      <c r="DC130" s="159"/>
      <c r="DD130" s="159"/>
      <c r="DE130" s="159"/>
      <c r="DF130" s="159"/>
      <c r="DG130" s="159"/>
      <c r="DH130" s="159"/>
      <c r="DI130" s="159"/>
      <c r="DJ130" s="159"/>
      <c r="DK130" s="159"/>
      <c r="DL130" s="159"/>
      <c r="DM130" s="159"/>
      <c r="DN130" s="159"/>
      <c r="DO130" s="159"/>
      <c r="DP130" s="159"/>
      <c r="DQ130" s="159"/>
      <c r="DR130" s="159"/>
      <c r="DS130" s="159"/>
      <c r="DT130" s="159"/>
      <c r="DU130" s="159"/>
      <c r="DV130" s="159"/>
      <c r="DW130" s="159"/>
      <c r="DX130" s="159"/>
      <c r="DY130" s="159"/>
      <c r="DZ130" s="159"/>
      <c r="EA130" s="159"/>
      <c r="EB130" s="159"/>
      <c r="EC130" s="159"/>
      <c r="ED130" s="159"/>
      <c r="EE130" s="159"/>
      <c r="EF130" s="159"/>
      <c r="EG130" s="159"/>
      <c r="EH130" s="159"/>
      <c r="EI130" s="159"/>
      <c r="EJ130" s="159"/>
      <c r="EK130" s="159"/>
      <c r="EL130" s="159"/>
      <c r="EM130" s="159"/>
      <c r="EN130" s="159"/>
      <c r="EO130" s="159"/>
      <c r="EP130" s="159"/>
      <c r="EQ130" s="159"/>
      <c r="ER130" s="159"/>
      <c r="ES130" s="159"/>
      <c r="ET130" s="159"/>
      <c r="EU130" s="159"/>
      <c r="EV130" s="159"/>
      <c r="EW130" s="159"/>
      <c r="EX130" s="159"/>
      <c r="EY130" s="159"/>
      <c r="EZ130" s="159"/>
      <c r="FA130" s="159"/>
      <c r="FB130" s="159"/>
      <c r="FC130" s="159"/>
      <c r="FD130" s="159"/>
      <c r="FE130" s="159"/>
      <c r="FF130" s="159"/>
      <c r="FG130" s="159"/>
      <c r="FH130" s="159"/>
      <c r="FI130" s="159"/>
      <c r="FJ130" s="159"/>
      <c r="FK130" s="159"/>
      <c r="FL130" s="159"/>
      <c r="FM130" s="159"/>
      <c r="FN130" s="159"/>
      <c r="FO130" s="159"/>
      <c r="FP130" s="159"/>
      <c r="FQ130" s="159"/>
      <c r="FR130" s="159"/>
      <c r="FS130" s="159"/>
      <c r="FT130" s="159"/>
      <c r="FU130" s="159"/>
      <c r="FV130" s="159"/>
      <c r="FW130" s="159"/>
      <c r="FX130" s="159"/>
      <c r="FY130" s="159"/>
      <c r="FZ130" s="159"/>
      <c r="GA130" s="159"/>
      <c r="GB130" s="159"/>
      <c r="GC130" s="159"/>
      <c r="GD130" s="159"/>
      <c r="GE130" s="159"/>
      <c r="GF130" s="159"/>
      <c r="GG130" s="159"/>
      <c r="GH130" s="159"/>
      <c r="GI130" s="159"/>
      <c r="GJ130" s="159"/>
      <c r="GK130" s="159"/>
      <c r="GL130" s="159"/>
      <c r="GM130" s="159"/>
      <c r="GN130" s="159"/>
      <c r="GO130" s="159"/>
      <c r="GP130" s="159"/>
      <c r="GQ130" s="159"/>
      <c r="GR130" s="159"/>
      <c r="GS130" s="159"/>
      <c r="GT130" s="159"/>
      <c r="GU130" s="159"/>
      <c r="GV130" s="159"/>
      <c r="GW130" s="159"/>
      <c r="GX130" s="159"/>
      <c r="GY130" s="159"/>
      <c r="GZ130" s="159"/>
      <c r="HA130" s="159"/>
      <c r="HB130" s="159"/>
      <c r="HC130" s="159"/>
      <c r="HD130" s="159"/>
      <c r="HE130" s="159"/>
      <c r="HF130" s="159"/>
      <c r="HG130" s="159"/>
      <c r="HH130" s="159"/>
      <c r="HI130" s="159"/>
      <c r="HJ130" s="159"/>
      <c r="HK130" s="159"/>
      <c r="HL130" s="159"/>
      <c r="HM130" s="159"/>
      <c r="HN130" s="159"/>
      <c r="HO130" s="159"/>
      <c r="HP130" s="159"/>
      <c r="HQ130" s="159"/>
      <c r="HR130" s="159"/>
      <c r="HS130" s="159"/>
      <c r="HT130" s="159"/>
      <c r="HU130" s="159"/>
      <c r="HV130" s="159"/>
      <c r="HW130" s="159"/>
      <c r="HX130" s="159"/>
      <c r="HY130" s="159"/>
      <c r="HZ130" s="159"/>
      <c r="IA130" s="159"/>
      <c r="IB130" s="159"/>
      <c r="IC130" s="159"/>
      <c r="ID130" s="159"/>
      <c r="IE130" s="159"/>
      <c r="IF130" s="159"/>
      <c r="IG130" s="159"/>
      <c r="IH130" s="159"/>
      <c r="II130" s="159"/>
      <c r="IJ130" s="159"/>
      <c r="IK130" s="159"/>
      <c r="IL130" s="159"/>
      <c r="IM130" s="159"/>
      <c r="IN130" s="159"/>
      <c r="IO130" s="159"/>
      <c r="IP130" s="159"/>
      <c r="IQ130" s="159"/>
      <c r="IR130" s="159"/>
      <c r="IS130" s="159"/>
      <c r="IT130" s="159"/>
      <c r="IU130" s="159"/>
      <c r="IV130" s="159"/>
    </row>
    <row r="131" spans="1:256" s="6" customFormat="1" ht="18" customHeight="1" x14ac:dyDescent="0.25">
      <c r="A131" s="30"/>
      <c r="B131" s="155" t="s">
        <v>134</v>
      </c>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c r="AA131" s="30"/>
      <c r="AB131" s="30"/>
      <c r="AC131" s="30"/>
      <c r="AD131" s="30"/>
      <c r="AE131" s="30"/>
      <c r="AF131" s="30"/>
      <c r="AG131" s="30"/>
      <c r="AH131" s="30"/>
      <c r="AI131" s="30"/>
      <c r="AJ131" s="30"/>
      <c r="AK131" s="30"/>
      <c r="AL131" s="30"/>
      <c r="AM131" s="30"/>
      <c r="AN131" s="30"/>
      <c r="AO131" s="30"/>
      <c r="AP131" s="30"/>
      <c r="AQ131" s="30"/>
      <c r="AR131" s="30"/>
      <c r="AS131" s="30"/>
      <c r="AT131" s="30"/>
      <c r="AU131" s="30"/>
      <c r="AV131" s="30"/>
      <c r="AW131" s="30"/>
      <c r="AX131" s="30"/>
      <c r="AY131" s="30"/>
      <c r="AZ131" s="30"/>
      <c r="BA131" s="30"/>
      <c r="BB131" s="30"/>
      <c r="BC131" s="30"/>
      <c r="BD131" s="30"/>
      <c r="BE131" s="30"/>
      <c r="BF131" s="30"/>
      <c r="BG131" s="30"/>
      <c r="BH131" s="30"/>
      <c r="BI131" s="30"/>
      <c r="BJ131" s="30"/>
      <c r="BK131" s="30"/>
      <c r="BL131" s="30"/>
      <c r="BM131" s="30"/>
      <c r="BN131" s="30"/>
      <c r="BO131" s="30"/>
      <c r="BP131" s="30"/>
      <c r="BQ131" s="30"/>
      <c r="BR131" s="30"/>
      <c r="BS131" s="30"/>
      <c r="BT131" s="30"/>
      <c r="BU131" s="30"/>
      <c r="BV131" s="30"/>
      <c r="BW131" s="30"/>
      <c r="BX131" s="30"/>
      <c r="BY131" s="30"/>
      <c r="BZ131" s="30"/>
      <c r="CA131" s="30"/>
      <c r="CB131" s="30"/>
      <c r="CC131" s="30"/>
      <c r="CD131" s="30"/>
      <c r="CE131" s="30"/>
      <c r="CF131" s="30"/>
      <c r="CG131" s="30"/>
      <c r="CH131" s="30"/>
      <c r="CI131" s="30"/>
      <c r="CJ131" s="30"/>
      <c r="CK131" s="30"/>
      <c r="CL131" s="30"/>
      <c r="CM131" s="30"/>
      <c r="CN131" s="30"/>
      <c r="CO131" s="30"/>
      <c r="CP131" s="30"/>
      <c r="CQ131" s="30"/>
      <c r="CR131" s="30"/>
      <c r="CS131" s="30"/>
      <c r="CT131" s="30"/>
      <c r="CU131" s="30"/>
      <c r="CV131" s="30"/>
      <c r="CW131" s="30"/>
      <c r="CX131" s="30"/>
      <c r="CY131" s="30"/>
      <c r="CZ131" s="30"/>
      <c r="DA131" s="30"/>
      <c r="DB131" s="30"/>
      <c r="DC131" s="30"/>
      <c r="DD131" s="30"/>
      <c r="DE131" s="30"/>
      <c r="DF131" s="30"/>
      <c r="DG131" s="30"/>
      <c r="DH131" s="30"/>
      <c r="DI131" s="30"/>
      <c r="DJ131" s="30"/>
      <c r="DK131" s="30"/>
      <c r="DL131" s="30"/>
      <c r="DM131" s="30"/>
      <c r="DN131" s="30"/>
      <c r="DO131" s="30"/>
      <c r="DP131" s="30"/>
      <c r="DQ131" s="30"/>
      <c r="DR131" s="30"/>
      <c r="DS131" s="30"/>
      <c r="DT131" s="30"/>
      <c r="DU131" s="30"/>
      <c r="DV131" s="30"/>
      <c r="DW131" s="30"/>
      <c r="DX131" s="30"/>
      <c r="DY131" s="30"/>
      <c r="DZ131" s="30"/>
      <c r="EA131" s="30"/>
      <c r="EB131" s="30"/>
      <c r="EC131" s="30"/>
      <c r="ED131" s="30"/>
      <c r="EE131" s="30"/>
      <c r="EF131" s="30"/>
      <c r="EG131" s="30"/>
      <c r="EH131" s="30"/>
      <c r="EI131" s="30"/>
      <c r="EJ131" s="30"/>
      <c r="EK131" s="30"/>
      <c r="EL131" s="30"/>
      <c r="EM131" s="30"/>
      <c r="EN131" s="30"/>
      <c r="EO131" s="30"/>
      <c r="EP131" s="30"/>
      <c r="EQ131" s="30"/>
      <c r="ER131" s="30"/>
      <c r="ES131" s="30"/>
      <c r="ET131" s="30"/>
      <c r="EU131" s="30"/>
      <c r="EV131" s="30"/>
      <c r="EW131" s="30"/>
      <c r="EX131" s="30"/>
      <c r="EY131" s="30"/>
      <c r="EZ131" s="30"/>
      <c r="FA131" s="30"/>
      <c r="FB131" s="30"/>
      <c r="FC131" s="30"/>
      <c r="FD131" s="30"/>
      <c r="FE131" s="30"/>
      <c r="FF131" s="30"/>
      <c r="FG131" s="30"/>
      <c r="FH131" s="30"/>
      <c r="FI131" s="30"/>
      <c r="FJ131" s="30"/>
      <c r="FK131" s="30"/>
      <c r="FL131" s="30"/>
      <c r="FM131" s="30"/>
      <c r="FN131" s="30"/>
      <c r="FO131" s="30"/>
      <c r="FP131" s="30"/>
      <c r="FQ131" s="30"/>
      <c r="FR131" s="30"/>
      <c r="FS131" s="30"/>
      <c r="FT131" s="30"/>
      <c r="FU131" s="30"/>
      <c r="FV131" s="30"/>
      <c r="FW131" s="30"/>
      <c r="FX131" s="30"/>
      <c r="FY131" s="30"/>
      <c r="FZ131" s="30"/>
      <c r="GA131" s="30"/>
      <c r="GB131" s="30"/>
      <c r="GC131" s="30"/>
      <c r="GD131" s="30"/>
      <c r="GE131" s="30"/>
      <c r="GF131" s="30"/>
      <c r="GG131" s="30"/>
      <c r="GH131" s="30"/>
      <c r="GI131" s="30"/>
      <c r="GJ131" s="30"/>
      <c r="GK131" s="30"/>
      <c r="GL131" s="30"/>
      <c r="GM131" s="30"/>
      <c r="GN131" s="30"/>
      <c r="GO131" s="30"/>
      <c r="GP131" s="30"/>
      <c r="GQ131" s="30"/>
      <c r="GR131" s="30"/>
      <c r="GS131" s="30"/>
      <c r="GT131" s="30"/>
      <c r="GU131" s="30"/>
      <c r="GV131" s="30"/>
      <c r="GW131" s="30"/>
      <c r="GX131" s="30"/>
      <c r="GY131" s="30"/>
      <c r="GZ131" s="30"/>
      <c r="HA131" s="30"/>
      <c r="HB131" s="30"/>
      <c r="HC131" s="30"/>
      <c r="HD131" s="30"/>
      <c r="HE131" s="30"/>
      <c r="HF131" s="30"/>
      <c r="HG131" s="30"/>
      <c r="HH131" s="30"/>
      <c r="HI131" s="30"/>
      <c r="HJ131" s="30"/>
      <c r="HK131" s="30"/>
      <c r="HL131" s="30"/>
      <c r="HM131" s="30"/>
      <c r="HN131" s="30"/>
      <c r="HO131" s="30"/>
      <c r="HP131" s="30"/>
      <c r="HQ131" s="30"/>
      <c r="HR131" s="30"/>
      <c r="HS131" s="30"/>
      <c r="HT131" s="30"/>
      <c r="HU131" s="30"/>
      <c r="HV131" s="30"/>
      <c r="HW131" s="30"/>
      <c r="HX131" s="30"/>
      <c r="HY131" s="30"/>
      <c r="HZ131" s="30"/>
      <c r="IA131" s="30"/>
      <c r="IB131" s="30"/>
      <c r="IC131" s="30"/>
      <c r="ID131" s="30"/>
      <c r="IE131" s="30"/>
      <c r="IF131" s="30"/>
      <c r="IG131" s="30"/>
      <c r="IH131" s="30"/>
      <c r="II131" s="30"/>
      <c r="IJ131" s="30"/>
      <c r="IK131" s="30"/>
      <c r="IL131" s="30"/>
      <c r="IM131" s="30"/>
      <c r="IN131" s="30"/>
      <c r="IO131" s="30"/>
      <c r="IP131" s="30"/>
      <c r="IQ131" s="30"/>
      <c r="IR131" s="30"/>
      <c r="IS131" s="30"/>
      <c r="IT131" s="30"/>
      <c r="IU131" s="30"/>
      <c r="IV131" s="30"/>
    </row>
    <row r="132" spans="1:256" s="10" customFormat="1" x14ac:dyDescent="0.4">
      <c r="A132" s="100"/>
      <c r="B132" s="100"/>
      <c r="C132" s="101" t="s">
        <v>33</v>
      </c>
      <c r="D132" s="97"/>
      <c r="E132" s="68"/>
      <c r="F132" s="97"/>
      <c r="G132" s="97"/>
    </row>
    <row r="133" spans="1:256" s="3" customFormat="1" ht="40.799999999999997" x14ac:dyDescent="0.25">
      <c r="A133" s="57" t="s">
        <v>35</v>
      </c>
      <c r="B133" s="57" t="s">
        <v>30</v>
      </c>
      <c r="C133" s="57" t="s">
        <v>34</v>
      </c>
      <c r="D133" s="58"/>
      <c r="E133" s="79"/>
      <c r="F133" s="58"/>
      <c r="G133" s="58"/>
    </row>
    <row r="134" spans="1:256" s="5" customFormat="1" x14ac:dyDescent="0.4">
      <c r="A134" s="59">
        <v>1</v>
      </c>
      <c r="B134" s="59">
        <v>2</v>
      </c>
      <c r="C134" s="59">
        <v>3</v>
      </c>
      <c r="D134" s="68"/>
      <c r="E134" s="88"/>
      <c r="F134" s="60"/>
      <c r="G134" s="60"/>
    </row>
    <row r="135" spans="1:256" s="5" customFormat="1" ht="61.2" x14ac:dyDescent="0.4">
      <c r="A135" s="65">
        <v>1</v>
      </c>
      <c r="B135" s="102" t="s">
        <v>106</v>
      </c>
      <c r="C135" s="92">
        <v>10000</v>
      </c>
      <c r="D135" s="68"/>
      <c r="E135" s="88"/>
      <c r="F135" s="60"/>
      <c r="G135" s="60"/>
    </row>
    <row r="136" spans="1:256" s="5" customFormat="1" ht="30" customHeight="1" x14ac:dyDescent="0.4">
      <c r="A136" s="65">
        <v>2</v>
      </c>
      <c r="B136" s="103" t="s">
        <v>181</v>
      </c>
      <c r="C136" s="92">
        <v>600</v>
      </c>
      <c r="D136" s="68"/>
      <c r="E136" s="88"/>
      <c r="F136" s="60"/>
      <c r="G136" s="60"/>
    </row>
    <row r="137" spans="1:256" s="9" customFormat="1" ht="30" customHeight="1" x14ac:dyDescent="0.35">
      <c r="A137" s="65">
        <v>3</v>
      </c>
      <c r="B137" s="103" t="s">
        <v>180</v>
      </c>
      <c r="C137" s="92">
        <v>4000</v>
      </c>
      <c r="D137" s="68"/>
      <c r="E137" s="54"/>
      <c r="F137" s="68"/>
      <c r="G137" s="68"/>
    </row>
    <row r="138" spans="1:256" s="4" customFormat="1" ht="30" customHeight="1" x14ac:dyDescent="0.4">
      <c r="A138" s="95"/>
      <c r="B138" s="66" t="s">
        <v>18</v>
      </c>
      <c r="C138" s="96">
        <f>SUM(C135:C137)</f>
        <v>14600</v>
      </c>
      <c r="D138" s="68"/>
      <c r="E138" s="68"/>
      <c r="F138" s="68"/>
      <c r="G138" s="68"/>
    </row>
    <row r="139" spans="1:256" s="4" customFormat="1" ht="20.399999999999999" x14ac:dyDescent="0.35">
      <c r="A139" s="97"/>
      <c r="B139" s="88"/>
      <c r="C139" s="88"/>
      <c r="D139" s="68"/>
      <c r="E139" s="68"/>
      <c r="F139" s="68"/>
      <c r="G139" s="68"/>
    </row>
    <row r="140" spans="1:256" s="6" customFormat="1" ht="17.25" customHeight="1" x14ac:dyDescent="0.45">
      <c r="A140" s="175" t="s">
        <v>104</v>
      </c>
      <c r="B140" s="175"/>
      <c r="C140" s="175"/>
      <c r="D140" s="175"/>
      <c r="E140" s="175"/>
      <c r="F140" s="175"/>
      <c r="G140" s="175"/>
      <c r="H140" s="159"/>
      <c r="I140" s="159"/>
      <c r="J140" s="159"/>
      <c r="K140" s="159"/>
      <c r="L140" s="159"/>
      <c r="M140" s="159"/>
      <c r="N140" s="159"/>
      <c r="O140" s="159"/>
      <c r="P140" s="159"/>
      <c r="Q140" s="159"/>
      <c r="R140" s="159"/>
      <c r="S140" s="159"/>
      <c r="T140" s="159"/>
      <c r="U140" s="159"/>
      <c r="V140" s="159"/>
      <c r="W140" s="159"/>
      <c r="X140" s="159"/>
      <c r="Y140" s="159"/>
      <c r="Z140" s="159"/>
      <c r="AA140" s="159"/>
      <c r="AB140" s="159"/>
      <c r="AC140" s="159"/>
      <c r="AD140" s="159"/>
      <c r="AE140" s="159"/>
      <c r="AF140" s="159"/>
      <c r="AG140" s="159"/>
      <c r="AH140" s="159"/>
      <c r="AI140" s="159"/>
      <c r="AJ140" s="159"/>
      <c r="AK140" s="159"/>
      <c r="AL140" s="159"/>
      <c r="AM140" s="159"/>
      <c r="AN140" s="159"/>
      <c r="AO140" s="159"/>
      <c r="AP140" s="159"/>
      <c r="AQ140" s="159"/>
      <c r="AR140" s="159"/>
      <c r="AS140" s="159"/>
      <c r="AT140" s="159"/>
      <c r="AU140" s="159"/>
      <c r="AV140" s="159"/>
      <c r="AW140" s="159"/>
      <c r="AX140" s="159"/>
      <c r="AY140" s="159"/>
      <c r="AZ140" s="159"/>
      <c r="BA140" s="159"/>
      <c r="BB140" s="159"/>
      <c r="BC140" s="159"/>
      <c r="BD140" s="159"/>
      <c r="BE140" s="159"/>
      <c r="BF140" s="159"/>
      <c r="BG140" s="159"/>
      <c r="BH140" s="159"/>
      <c r="BI140" s="159"/>
      <c r="BJ140" s="159"/>
      <c r="BK140" s="159"/>
      <c r="BL140" s="159"/>
      <c r="BM140" s="159"/>
      <c r="BN140" s="159"/>
      <c r="BO140" s="159"/>
      <c r="BP140" s="159"/>
      <c r="BQ140" s="159"/>
      <c r="BR140" s="159"/>
      <c r="BS140" s="159"/>
      <c r="BT140" s="159"/>
      <c r="BU140" s="159"/>
      <c r="BV140" s="159"/>
      <c r="BW140" s="159"/>
      <c r="BX140" s="159"/>
      <c r="BY140" s="159"/>
      <c r="BZ140" s="159"/>
      <c r="CA140" s="159"/>
      <c r="CB140" s="159"/>
      <c r="CC140" s="159"/>
      <c r="CD140" s="159"/>
      <c r="CE140" s="159"/>
      <c r="CF140" s="159"/>
      <c r="CG140" s="159"/>
      <c r="CH140" s="159"/>
      <c r="CI140" s="159"/>
      <c r="CJ140" s="159"/>
      <c r="CK140" s="159"/>
      <c r="CL140" s="159"/>
      <c r="CM140" s="159"/>
      <c r="CN140" s="159"/>
      <c r="CO140" s="159"/>
      <c r="CP140" s="159"/>
      <c r="CQ140" s="159"/>
      <c r="CR140" s="159"/>
      <c r="CS140" s="159"/>
      <c r="CT140" s="159"/>
      <c r="CU140" s="159"/>
      <c r="CV140" s="159"/>
      <c r="CW140" s="159"/>
      <c r="CX140" s="159"/>
      <c r="CY140" s="159"/>
      <c r="CZ140" s="159"/>
      <c r="DA140" s="159"/>
      <c r="DB140" s="159"/>
      <c r="DC140" s="159"/>
      <c r="DD140" s="159"/>
      <c r="DE140" s="159"/>
      <c r="DF140" s="159"/>
      <c r="DG140" s="159"/>
      <c r="DH140" s="159"/>
      <c r="DI140" s="159"/>
      <c r="DJ140" s="159"/>
      <c r="DK140" s="159"/>
      <c r="DL140" s="159"/>
      <c r="DM140" s="159"/>
      <c r="DN140" s="159"/>
      <c r="DO140" s="159"/>
      <c r="DP140" s="159"/>
      <c r="DQ140" s="159"/>
      <c r="DR140" s="159"/>
      <c r="DS140" s="159"/>
      <c r="DT140" s="159"/>
      <c r="DU140" s="159"/>
      <c r="DV140" s="159"/>
      <c r="DW140" s="159"/>
      <c r="DX140" s="159"/>
      <c r="DY140" s="159"/>
      <c r="DZ140" s="159"/>
      <c r="EA140" s="159"/>
      <c r="EB140" s="159"/>
      <c r="EC140" s="159"/>
      <c r="ED140" s="159"/>
      <c r="EE140" s="159"/>
      <c r="EF140" s="159"/>
      <c r="EG140" s="159"/>
      <c r="EH140" s="159"/>
      <c r="EI140" s="159"/>
      <c r="EJ140" s="159"/>
      <c r="EK140" s="159"/>
      <c r="EL140" s="159"/>
      <c r="EM140" s="159"/>
      <c r="EN140" s="159"/>
      <c r="EO140" s="159"/>
      <c r="EP140" s="159"/>
      <c r="EQ140" s="159"/>
      <c r="ER140" s="159"/>
      <c r="ES140" s="159"/>
      <c r="ET140" s="159"/>
      <c r="EU140" s="159"/>
      <c r="EV140" s="159"/>
      <c r="EW140" s="159"/>
      <c r="EX140" s="159"/>
      <c r="EY140" s="159"/>
      <c r="EZ140" s="159"/>
      <c r="FA140" s="159"/>
      <c r="FB140" s="159"/>
      <c r="FC140" s="159"/>
      <c r="FD140" s="159"/>
      <c r="FE140" s="159"/>
      <c r="FF140" s="159"/>
      <c r="FG140" s="159"/>
      <c r="FH140" s="159"/>
      <c r="FI140" s="159"/>
      <c r="FJ140" s="159"/>
      <c r="FK140" s="159"/>
      <c r="FL140" s="159"/>
      <c r="FM140" s="159"/>
      <c r="FN140" s="159"/>
      <c r="FO140" s="159"/>
      <c r="FP140" s="159"/>
      <c r="FQ140" s="159"/>
      <c r="FR140" s="159"/>
      <c r="FS140" s="159"/>
      <c r="FT140" s="159"/>
      <c r="FU140" s="159"/>
      <c r="FV140" s="159"/>
      <c r="FW140" s="159"/>
      <c r="FX140" s="159"/>
      <c r="FY140" s="159"/>
      <c r="FZ140" s="159"/>
      <c r="GA140" s="159"/>
      <c r="GB140" s="159"/>
      <c r="GC140" s="159"/>
      <c r="GD140" s="159"/>
      <c r="GE140" s="159"/>
      <c r="GF140" s="159"/>
      <c r="GG140" s="159"/>
      <c r="GH140" s="159"/>
      <c r="GI140" s="159"/>
      <c r="GJ140" s="159"/>
      <c r="GK140" s="159"/>
      <c r="GL140" s="159"/>
      <c r="GM140" s="159"/>
      <c r="GN140" s="159"/>
      <c r="GO140" s="159"/>
      <c r="GP140" s="159"/>
      <c r="GQ140" s="159"/>
      <c r="GR140" s="159"/>
      <c r="GS140" s="159"/>
      <c r="GT140" s="159"/>
      <c r="GU140" s="159"/>
      <c r="GV140" s="159"/>
      <c r="GW140" s="159"/>
      <c r="GX140" s="159"/>
      <c r="GY140" s="159"/>
      <c r="GZ140" s="159"/>
      <c r="HA140" s="159"/>
      <c r="HB140" s="159"/>
      <c r="HC140" s="159"/>
      <c r="HD140" s="159"/>
      <c r="HE140" s="159"/>
      <c r="HF140" s="159"/>
      <c r="HG140" s="159"/>
      <c r="HH140" s="159"/>
      <c r="HI140" s="159"/>
      <c r="HJ140" s="159"/>
      <c r="HK140" s="159"/>
      <c r="HL140" s="159"/>
      <c r="HM140" s="159"/>
      <c r="HN140" s="159"/>
      <c r="HO140" s="159"/>
      <c r="HP140" s="159"/>
      <c r="HQ140" s="159"/>
      <c r="HR140" s="159"/>
      <c r="HS140" s="159"/>
      <c r="HT140" s="159"/>
      <c r="HU140" s="159"/>
      <c r="HV140" s="159"/>
      <c r="HW140" s="159"/>
      <c r="HX140" s="159"/>
      <c r="HY140" s="159"/>
      <c r="HZ140" s="159"/>
      <c r="IA140" s="159"/>
      <c r="IB140" s="159"/>
      <c r="IC140" s="159"/>
      <c r="ID140" s="159"/>
      <c r="IE140" s="159"/>
      <c r="IF140" s="159"/>
      <c r="IG140" s="159"/>
      <c r="IH140" s="159"/>
      <c r="II140" s="159"/>
      <c r="IJ140" s="159"/>
      <c r="IK140" s="159"/>
      <c r="IL140" s="159"/>
      <c r="IM140" s="159"/>
      <c r="IN140" s="159"/>
      <c r="IO140" s="159"/>
      <c r="IP140" s="159"/>
      <c r="IQ140" s="159"/>
      <c r="IR140" s="159"/>
      <c r="IS140" s="159"/>
      <c r="IT140" s="159"/>
      <c r="IU140" s="159"/>
      <c r="IV140" s="159"/>
    </row>
    <row r="141" spans="1:256" s="6" customFormat="1" ht="150.75" customHeight="1" x14ac:dyDescent="0.25">
      <c r="A141" s="53"/>
      <c r="B141" s="178" t="s">
        <v>105</v>
      </c>
      <c r="C141" s="178"/>
      <c r="D141" s="178"/>
      <c r="E141" s="178"/>
      <c r="F141" s="178"/>
      <c r="G141" s="178"/>
      <c r="H141" s="17"/>
      <c r="I141" s="17"/>
      <c r="J141" s="17"/>
      <c r="K141" s="17"/>
      <c r="L141" s="17"/>
      <c r="M141" s="17"/>
      <c r="N141" s="17"/>
      <c r="O141" s="17"/>
      <c r="P141" s="17"/>
      <c r="Q141" s="17"/>
      <c r="R141" s="17"/>
      <c r="S141" s="17"/>
      <c r="T141" s="17"/>
      <c r="U141" s="17"/>
      <c r="V141" s="17"/>
      <c r="W141" s="17"/>
      <c r="X141" s="17"/>
      <c r="Y141" s="17"/>
      <c r="Z141" s="17"/>
      <c r="AA141" s="17"/>
      <c r="AB141" s="17"/>
      <c r="AC141" s="17"/>
      <c r="AD141" s="17"/>
      <c r="AE141" s="17"/>
      <c r="AF141" s="17"/>
      <c r="AG141" s="17"/>
      <c r="AH141" s="17"/>
      <c r="AI141" s="17"/>
      <c r="AJ141" s="17"/>
      <c r="AK141" s="17"/>
      <c r="AL141" s="17"/>
      <c r="AM141" s="17"/>
      <c r="AN141" s="17"/>
      <c r="AO141" s="17"/>
      <c r="AP141" s="17"/>
      <c r="AQ141" s="17"/>
      <c r="AR141" s="17"/>
      <c r="AS141" s="17"/>
      <c r="AT141" s="17"/>
      <c r="AU141" s="17"/>
      <c r="AV141" s="17"/>
      <c r="AW141" s="17"/>
      <c r="AX141" s="17"/>
      <c r="AY141" s="17"/>
      <c r="AZ141" s="17"/>
      <c r="BA141" s="17"/>
      <c r="BB141" s="17"/>
      <c r="BC141" s="17"/>
      <c r="BD141" s="17"/>
      <c r="BE141" s="17"/>
      <c r="BF141" s="17"/>
      <c r="BG141" s="17"/>
      <c r="BH141" s="17"/>
      <c r="BI141" s="17"/>
      <c r="BJ141" s="17"/>
      <c r="BK141" s="17"/>
      <c r="BL141" s="17"/>
      <c r="BM141" s="17"/>
      <c r="BN141" s="17"/>
      <c r="BO141" s="17"/>
      <c r="BP141" s="17"/>
      <c r="BQ141" s="17"/>
      <c r="BR141" s="17"/>
      <c r="BS141" s="17"/>
      <c r="BT141" s="17"/>
      <c r="BU141" s="17"/>
      <c r="BV141" s="17"/>
      <c r="BW141" s="17"/>
      <c r="BX141" s="17"/>
      <c r="BY141" s="17"/>
      <c r="BZ141" s="17"/>
      <c r="CA141" s="17"/>
      <c r="CB141" s="17"/>
      <c r="CC141" s="17"/>
      <c r="CD141" s="17"/>
      <c r="CE141" s="17"/>
      <c r="CF141" s="17"/>
      <c r="CG141" s="17"/>
      <c r="CH141" s="17"/>
      <c r="CI141" s="17"/>
      <c r="CJ141" s="17"/>
      <c r="CK141" s="17"/>
      <c r="CL141" s="17"/>
      <c r="CM141" s="17"/>
      <c r="CN141" s="17"/>
      <c r="CO141" s="17"/>
      <c r="CP141" s="17"/>
      <c r="CQ141" s="17"/>
      <c r="CR141" s="17"/>
      <c r="CS141" s="17"/>
      <c r="CT141" s="17"/>
      <c r="CU141" s="17"/>
      <c r="CV141" s="17"/>
      <c r="CW141" s="17"/>
      <c r="CX141" s="17"/>
      <c r="CY141" s="17"/>
      <c r="CZ141" s="17"/>
      <c r="DA141" s="17"/>
      <c r="DB141" s="17"/>
      <c r="DC141" s="17"/>
      <c r="DD141" s="17"/>
      <c r="DE141" s="17"/>
      <c r="DF141" s="17"/>
      <c r="DG141" s="17"/>
      <c r="DH141" s="17"/>
      <c r="DI141" s="17"/>
      <c r="DJ141" s="17"/>
      <c r="DK141" s="17"/>
      <c r="DL141" s="17"/>
      <c r="DM141" s="17"/>
      <c r="DN141" s="17"/>
      <c r="DO141" s="17"/>
      <c r="DP141" s="17"/>
      <c r="DQ141" s="17"/>
      <c r="DR141" s="17"/>
      <c r="DS141" s="17"/>
      <c r="DT141" s="17"/>
      <c r="DU141" s="17"/>
      <c r="DV141" s="17"/>
      <c r="DW141" s="17"/>
      <c r="DX141" s="17"/>
      <c r="DY141" s="17"/>
      <c r="DZ141" s="17"/>
      <c r="EA141" s="17"/>
      <c r="EB141" s="17"/>
      <c r="EC141" s="17"/>
      <c r="ED141" s="17"/>
      <c r="EE141" s="17"/>
      <c r="EF141" s="17"/>
      <c r="EG141" s="17"/>
      <c r="EH141" s="17"/>
      <c r="EI141" s="17"/>
      <c r="EJ141" s="17"/>
      <c r="EK141" s="17"/>
      <c r="EL141" s="17"/>
      <c r="EM141" s="17"/>
      <c r="EN141" s="17"/>
      <c r="EO141" s="17"/>
      <c r="EP141" s="17"/>
      <c r="EQ141" s="17"/>
      <c r="ER141" s="17"/>
      <c r="ES141" s="17"/>
      <c r="ET141" s="17"/>
      <c r="EU141" s="17"/>
      <c r="EV141" s="17"/>
      <c r="EW141" s="17"/>
      <c r="EX141" s="17"/>
      <c r="EY141" s="17"/>
      <c r="EZ141" s="17"/>
      <c r="FA141" s="17"/>
      <c r="FB141" s="17"/>
      <c r="FC141" s="17"/>
      <c r="FD141" s="17"/>
      <c r="FE141" s="17"/>
      <c r="FF141" s="17"/>
      <c r="FG141" s="17"/>
      <c r="FH141" s="17"/>
      <c r="FI141" s="17"/>
      <c r="FJ141" s="17"/>
      <c r="FK141" s="17"/>
      <c r="FL141" s="17"/>
      <c r="FM141" s="17"/>
      <c r="FN141" s="17"/>
      <c r="FO141" s="17"/>
      <c r="FP141" s="17"/>
      <c r="FQ141" s="17"/>
      <c r="FR141" s="17"/>
      <c r="FS141" s="17"/>
      <c r="FT141" s="17"/>
      <c r="FU141" s="17"/>
      <c r="FV141" s="17"/>
      <c r="FW141" s="17"/>
      <c r="FX141" s="17"/>
      <c r="FY141" s="17"/>
      <c r="FZ141" s="17"/>
      <c r="GA141" s="17"/>
      <c r="GB141" s="17"/>
      <c r="GC141" s="17"/>
      <c r="GD141" s="17"/>
      <c r="GE141" s="17"/>
      <c r="GF141" s="17"/>
      <c r="GG141" s="17"/>
      <c r="GH141" s="17"/>
      <c r="GI141" s="17"/>
      <c r="GJ141" s="17"/>
      <c r="GK141" s="17"/>
      <c r="GL141" s="17"/>
      <c r="GM141" s="17"/>
      <c r="GN141" s="17"/>
      <c r="GO141" s="17"/>
      <c r="GP141" s="17"/>
      <c r="GQ141" s="17"/>
      <c r="GR141" s="17"/>
      <c r="GS141" s="17"/>
      <c r="GT141" s="17"/>
      <c r="GU141" s="17"/>
      <c r="GV141" s="17"/>
      <c r="GW141" s="17"/>
      <c r="GX141" s="17"/>
      <c r="GY141" s="17"/>
      <c r="GZ141" s="17"/>
      <c r="HA141" s="17"/>
      <c r="HB141" s="17"/>
      <c r="HC141" s="17"/>
      <c r="HD141" s="17"/>
      <c r="HE141" s="17"/>
      <c r="HF141" s="17"/>
      <c r="HG141" s="17"/>
      <c r="HH141" s="17"/>
      <c r="HI141" s="17"/>
      <c r="HJ141" s="17"/>
      <c r="HK141" s="17"/>
      <c r="HL141" s="17"/>
      <c r="HM141" s="17"/>
      <c r="HN141" s="17"/>
      <c r="HO141" s="17"/>
      <c r="HP141" s="17"/>
      <c r="HQ141" s="17"/>
      <c r="HR141" s="17"/>
      <c r="HS141" s="17"/>
      <c r="HT141" s="17"/>
      <c r="HU141" s="17"/>
      <c r="HV141" s="17"/>
      <c r="HW141" s="17"/>
      <c r="HX141" s="17"/>
      <c r="HY141" s="17"/>
      <c r="HZ141" s="17"/>
      <c r="IA141" s="17"/>
      <c r="IB141" s="17"/>
      <c r="IC141" s="17"/>
      <c r="ID141" s="17"/>
      <c r="IE141" s="17"/>
      <c r="IF141" s="17"/>
      <c r="IG141" s="17"/>
      <c r="IH141" s="17"/>
      <c r="II141" s="17"/>
      <c r="IJ141" s="17"/>
      <c r="IK141" s="17"/>
      <c r="IL141" s="17"/>
      <c r="IM141" s="17"/>
      <c r="IN141" s="17"/>
      <c r="IO141" s="17"/>
      <c r="IP141" s="17"/>
      <c r="IQ141" s="17"/>
      <c r="IR141" s="17"/>
      <c r="IS141" s="17"/>
      <c r="IT141" s="17"/>
      <c r="IU141" s="17"/>
      <c r="IV141" s="17"/>
    </row>
    <row r="142" spans="1:256" s="6" customFormat="1" ht="17.25" customHeight="1" x14ac:dyDescent="0.25">
      <c r="A142" s="53"/>
      <c r="B142" s="156" t="s">
        <v>88</v>
      </c>
      <c r="C142" s="30"/>
      <c r="D142" s="30"/>
      <c r="E142" s="30"/>
      <c r="F142" s="30"/>
      <c r="G142" s="30"/>
      <c r="H142" s="17"/>
      <c r="I142" s="17"/>
      <c r="J142" s="17"/>
      <c r="K142" s="17"/>
      <c r="L142" s="17"/>
      <c r="M142" s="17"/>
      <c r="N142" s="17"/>
      <c r="O142" s="17"/>
      <c r="P142" s="17"/>
      <c r="Q142" s="17"/>
      <c r="R142" s="17"/>
      <c r="S142" s="17"/>
      <c r="T142" s="17"/>
      <c r="U142" s="17"/>
      <c r="V142" s="17"/>
      <c r="W142" s="17"/>
      <c r="X142" s="17"/>
      <c r="Y142" s="17"/>
      <c r="Z142" s="17"/>
      <c r="AA142" s="17"/>
      <c r="AB142" s="17"/>
      <c r="AC142" s="17"/>
      <c r="AD142" s="17"/>
      <c r="AE142" s="17"/>
      <c r="AF142" s="17"/>
      <c r="AG142" s="17"/>
      <c r="AH142" s="17"/>
      <c r="AI142" s="17"/>
      <c r="AJ142" s="17"/>
      <c r="AK142" s="17"/>
      <c r="AL142" s="17"/>
      <c r="AM142" s="17"/>
      <c r="AN142" s="17"/>
      <c r="AO142" s="17"/>
      <c r="AP142" s="17"/>
      <c r="AQ142" s="17"/>
      <c r="AR142" s="17"/>
      <c r="AS142" s="17"/>
      <c r="AT142" s="17"/>
      <c r="AU142" s="17"/>
      <c r="AV142" s="17"/>
      <c r="AW142" s="17"/>
      <c r="AX142" s="17"/>
      <c r="AY142" s="17"/>
      <c r="AZ142" s="17"/>
      <c r="BA142" s="17"/>
      <c r="BB142" s="17"/>
      <c r="BC142" s="17"/>
      <c r="BD142" s="17"/>
      <c r="BE142" s="17"/>
      <c r="BF142" s="17"/>
      <c r="BG142" s="17"/>
      <c r="BH142" s="17"/>
      <c r="BI142" s="17"/>
      <c r="BJ142" s="17"/>
      <c r="BK142" s="17"/>
      <c r="BL142" s="17"/>
      <c r="BM142" s="17"/>
      <c r="BN142" s="17"/>
      <c r="BO142" s="17"/>
      <c r="BP142" s="17"/>
      <c r="BQ142" s="17"/>
      <c r="BR142" s="17"/>
      <c r="BS142" s="17"/>
      <c r="BT142" s="17"/>
      <c r="BU142" s="17"/>
      <c r="BV142" s="17"/>
      <c r="BW142" s="17"/>
      <c r="BX142" s="17"/>
      <c r="BY142" s="17"/>
      <c r="BZ142" s="17"/>
      <c r="CA142" s="17"/>
      <c r="CB142" s="17"/>
      <c r="CC142" s="17"/>
      <c r="CD142" s="17"/>
      <c r="CE142" s="17"/>
      <c r="CF142" s="17"/>
      <c r="CG142" s="17"/>
      <c r="CH142" s="17"/>
      <c r="CI142" s="17"/>
      <c r="CJ142" s="17"/>
      <c r="CK142" s="17"/>
      <c r="CL142" s="17"/>
      <c r="CM142" s="17"/>
      <c r="CN142" s="17"/>
      <c r="CO142" s="17"/>
      <c r="CP142" s="17"/>
      <c r="CQ142" s="17"/>
      <c r="CR142" s="17"/>
      <c r="CS142" s="17"/>
      <c r="CT142" s="17"/>
      <c r="CU142" s="17"/>
      <c r="CV142" s="17"/>
      <c r="CW142" s="17"/>
      <c r="CX142" s="17"/>
      <c r="CY142" s="17"/>
      <c r="CZ142" s="17"/>
      <c r="DA142" s="17"/>
      <c r="DB142" s="17"/>
      <c r="DC142" s="17"/>
      <c r="DD142" s="17"/>
      <c r="DE142" s="17"/>
      <c r="DF142" s="17"/>
      <c r="DG142" s="17"/>
      <c r="DH142" s="17"/>
      <c r="DI142" s="17"/>
      <c r="DJ142" s="17"/>
      <c r="DK142" s="17"/>
      <c r="DL142" s="17"/>
      <c r="DM142" s="17"/>
      <c r="DN142" s="17"/>
      <c r="DO142" s="17"/>
      <c r="DP142" s="17"/>
      <c r="DQ142" s="17"/>
      <c r="DR142" s="17"/>
      <c r="DS142" s="17"/>
      <c r="DT142" s="17"/>
      <c r="DU142" s="17"/>
      <c r="DV142" s="17"/>
      <c r="DW142" s="17"/>
      <c r="DX142" s="17"/>
      <c r="DY142" s="17"/>
      <c r="DZ142" s="17"/>
      <c r="EA142" s="17"/>
      <c r="EB142" s="17"/>
      <c r="EC142" s="17"/>
      <c r="ED142" s="17"/>
      <c r="EE142" s="17"/>
      <c r="EF142" s="17"/>
      <c r="EG142" s="17"/>
      <c r="EH142" s="17"/>
      <c r="EI142" s="17"/>
      <c r="EJ142" s="17"/>
      <c r="EK142" s="17"/>
      <c r="EL142" s="17"/>
      <c r="EM142" s="17"/>
      <c r="EN142" s="17"/>
      <c r="EO142" s="17"/>
      <c r="EP142" s="17"/>
      <c r="EQ142" s="17"/>
      <c r="ER142" s="17"/>
      <c r="ES142" s="17"/>
      <c r="ET142" s="17"/>
      <c r="EU142" s="17"/>
      <c r="EV142" s="17"/>
      <c r="EW142" s="17"/>
      <c r="EX142" s="17"/>
      <c r="EY142" s="17"/>
      <c r="EZ142" s="17"/>
      <c r="FA142" s="17"/>
      <c r="FB142" s="17"/>
      <c r="FC142" s="17"/>
      <c r="FD142" s="17"/>
      <c r="FE142" s="17"/>
      <c r="FF142" s="17"/>
      <c r="FG142" s="17"/>
      <c r="FH142" s="17"/>
      <c r="FI142" s="17"/>
      <c r="FJ142" s="17"/>
      <c r="FK142" s="17"/>
      <c r="FL142" s="17"/>
      <c r="FM142" s="17"/>
      <c r="FN142" s="17"/>
      <c r="FO142" s="17"/>
      <c r="FP142" s="17"/>
      <c r="FQ142" s="17"/>
      <c r="FR142" s="17"/>
      <c r="FS142" s="17"/>
      <c r="FT142" s="17"/>
      <c r="FU142" s="17"/>
      <c r="FV142" s="17"/>
      <c r="FW142" s="17"/>
      <c r="FX142" s="17"/>
      <c r="FY142" s="17"/>
      <c r="FZ142" s="17"/>
      <c r="GA142" s="17"/>
      <c r="GB142" s="17"/>
      <c r="GC142" s="17"/>
      <c r="GD142" s="17"/>
      <c r="GE142" s="17"/>
      <c r="GF142" s="17"/>
      <c r="GG142" s="17"/>
      <c r="GH142" s="17"/>
      <c r="GI142" s="17"/>
      <c r="GJ142" s="17"/>
      <c r="GK142" s="17"/>
      <c r="GL142" s="17"/>
      <c r="GM142" s="17"/>
      <c r="GN142" s="17"/>
      <c r="GO142" s="17"/>
      <c r="GP142" s="17"/>
      <c r="GQ142" s="17"/>
      <c r="GR142" s="17"/>
      <c r="GS142" s="17"/>
      <c r="GT142" s="17"/>
      <c r="GU142" s="17"/>
      <c r="GV142" s="17"/>
      <c r="GW142" s="17"/>
      <c r="GX142" s="17"/>
      <c r="GY142" s="17"/>
      <c r="GZ142" s="17"/>
      <c r="HA142" s="17"/>
      <c r="HB142" s="17"/>
      <c r="HC142" s="17"/>
      <c r="HD142" s="17"/>
      <c r="HE142" s="17"/>
      <c r="HF142" s="17"/>
      <c r="HG142" s="17"/>
      <c r="HH142" s="17"/>
      <c r="HI142" s="17"/>
      <c r="HJ142" s="17"/>
      <c r="HK142" s="17"/>
      <c r="HL142" s="17"/>
      <c r="HM142" s="17"/>
      <c r="HN142" s="17"/>
      <c r="HO142" s="17"/>
      <c r="HP142" s="17"/>
      <c r="HQ142" s="17"/>
      <c r="HR142" s="17"/>
      <c r="HS142" s="17"/>
      <c r="HT142" s="17"/>
      <c r="HU142" s="17"/>
      <c r="HV142" s="17"/>
      <c r="HW142" s="17"/>
      <c r="HX142" s="17"/>
      <c r="HY142" s="17"/>
      <c r="HZ142" s="17"/>
      <c r="IA142" s="17"/>
      <c r="IB142" s="17"/>
      <c r="IC142" s="17"/>
      <c r="ID142" s="17"/>
      <c r="IE142" s="17"/>
      <c r="IF142" s="17"/>
      <c r="IG142" s="17"/>
      <c r="IH142" s="17"/>
      <c r="II142" s="17"/>
      <c r="IJ142" s="17"/>
      <c r="IK142" s="17"/>
      <c r="IL142" s="17"/>
      <c r="IM142" s="17"/>
      <c r="IN142" s="17"/>
      <c r="IO142" s="17"/>
      <c r="IP142" s="17"/>
      <c r="IQ142" s="17"/>
      <c r="IR142" s="17"/>
      <c r="IS142" s="17"/>
      <c r="IT142" s="17"/>
      <c r="IU142" s="17"/>
      <c r="IV142" s="17"/>
    </row>
    <row r="143" spans="1:256" s="4" customFormat="1" x14ac:dyDescent="0.4">
      <c r="A143" s="68"/>
      <c r="B143" s="68"/>
      <c r="C143" s="68"/>
      <c r="D143" s="68"/>
      <c r="E143" s="68"/>
      <c r="F143" s="68"/>
      <c r="G143" s="101" t="s">
        <v>36</v>
      </c>
    </row>
    <row r="144" spans="1:256" s="3" customFormat="1" ht="102" x14ac:dyDescent="0.25">
      <c r="A144" s="57" t="s">
        <v>35</v>
      </c>
      <c r="B144" s="57" t="s">
        <v>37</v>
      </c>
      <c r="C144" s="57" t="s">
        <v>31</v>
      </c>
      <c r="D144" s="57" t="s">
        <v>66</v>
      </c>
      <c r="E144" s="57" t="s">
        <v>39</v>
      </c>
      <c r="F144" s="57" t="s">
        <v>67</v>
      </c>
      <c r="G144" s="57" t="s">
        <v>40</v>
      </c>
    </row>
    <row r="145" spans="1:7" s="4" customFormat="1" x14ac:dyDescent="0.4">
      <c r="A145" s="59">
        <v>1</v>
      </c>
      <c r="B145" s="59">
        <v>2</v>
      </c>
      <c r="C145" s="59">
        <v>3</v>
      </c>
      <c r="D145" s="59">
        <v>4</v>
      </c>
      <c r="E145" s="59">
        <v>5</v>
      </c>
      <c r="F145" s="59">
        <v>6</v>
      </c>
      <c r="G145" s="59">
        <v>7</v>
      </c>
    </row>
    <row r="146" spans="1:7" s="4" customFormat="1" x14ac:dyDescent="0.25">
      <c r="A146" s="65">
        <v>1</v>
      </c>
      <c r="B146" s="107" t="s">
        <v>192</v>
      </c>
      <c r="C146" s="108" t="s">
        <v>169</v>
      </c>
      <c r="D146" s="109">
        <v>1</v>
      </c>
      <c r="E146" s="110">
        <v>5755</v>
      </c>
      <c r="F146" s="67">
        <f>D146*E146</f>
        <v>5755</v>
      </c>
      <c r="G146" s="106">
        <v>5</v>
      </c>
    </row>
    <row r="147" spans="1:7" s="4" customFormat="1" x14ac:dyDescent="0.25">
      <c r="A147" s="65">
        <v>2</v>
      </c>
      <c r="B147" s="107" t="s">
        <v>193</v>
      </c>
      <c r="C147" s="108" t="s">
        <v>169</v>
      </c>
      <c r="D147" s="109">
        <v>1</v>
      </c>
      <c r="E147" s="110">
        <v>6900</v>
      </c>
      <c r="F147" s="67">
        <f t="shared" ref="F147:F164" si="2">D147*E147</f>
        <v>6900</v>
      </c>
      <c r="G147" s="106">
        <v>3</v>
      </c>
    </row>
    <row r="148" spans="1:7" s="4" customFormat="1" x14ac:dyDescent="0.25">
      <c r="A148" s="65">
        <v>3</v>
      </c>
      <c r="B148" s="107" t="s">
        <v>207</v>
      </c>
      <c r="C148" s="108" t="s">
        <v>169</v>
      </c>
      <c r="D148" s="109">
        <v>1</v>
      </c>
      <c r="E148" s="110">
        <v>8950</v>
      </c>
      <c r="F148" s="67">
        <f t="shared" si="2"/>
        <v>8950</v>
      </c>
      <c r="G148" s="106">
        <v>3</v>
      </c>
    </row>
    <row r="149" spans="1:7" s="4" customFormat="1" x14ac:dyDescent="0.25">
      <c r="A149" s="65">
        <v>4</v>
      </c>
      <c r="B149" s="107" t="s">
        <v>206</v>
      </c>
      <c r="C149" s="108" t="s">
        <v>169</v>
      </c>
      <c r="D149" s="109">
        <v>1</v>
      </c>
      <c r="E149" s="110">
        <v>3190</v>
      </c>
      <c r="F149" s="67">
        <f t="shared" si="2"/>
        <v>3190</v>
      </c>
      <c r="G149" s="106">
        <v>2</v>
      </c>
    </row>
    <row r="150" spans="1:7" s="4" customFormat="1" x14ac:dyDescent="0.25">
      <c r="A150" s="65">
        <v>5</v>
      </c>
      <c r="B150" s="107" t="s">
        <v>194</v>
      </c>
      <c r="C150" s="108" t="s">
        <v>169</v>
      </c>
      <c r="D150" s="109">
        <v>2</v>
      </c>
      <c r="E150" s="110">
        <v>890</v>
      </c>
      <c r="F150" s="67">
        <f t="shared" si="2"/>
        <v>1780</v>
      </c>
      <c r="G150" s="106">
        <v>12</v>
      </c>
    </row>
    <row r="151" spans="1:7" s="4" customFormat="1" x14ac:dyDescent="0.25">
      <c r="A151" s="65">
        <v>6</v>
      </c>
      <c r="B151" s="107" t="s">
        <v>195</v>
      </c>
      <c r="C151" s="108" t="s">
        <v>169</v>
      </c>
      <c r="D151" s="109">
        <v>10</v>
      </c>
      <c r="E151" s="110">
        <v>50</v>
      </c>
      <c r="F151" s="67">
        <f t="shared" si="2"/>
        <v>500</v>
      </c>
      <c r="G151" s="106">
        <v>1</v>
      </c>
    </row>
    <row r="152" spans="1:7" s="4" customFormat="1" x14ac:dyDescent="0.25">
      <c r="A152" s="65">
        <v>7</v>
      </c>
      <c r="B152" s="107" t="s">
        <v>211</v>
      </c>
      <c r="C152" s="108" t="s">
        <v>169</v>
      </c>
      <c r="D152" s="109">
        <v>5</v>
      </c>
      <c r="E152" s="110">
        <v>150</v>
      </c>
      <c r="F152" s="67">
        <f t="shared" si="2"/>
        <v>750</v>
      </c>
      <c r="G152" s="106">
        <v>1</v>
      </c>
    </row>
    <row r="153" spans="1:7" s="4" customFormat="1" x14ac:dyDescent="0.25">
      <c r="A153" s="65">
        <v>8</v>
      </c>
      <c r="B153" s="107" t="s">
        <v>196</v>
      </c>
      <c r="C153" s="108" t="s">
        <v>169</v>
      </c>
      <c r="D153" s="109">
        <v>1</v>
      </c>
      <c r="E153" s="110">
        <v>1000</v>
      </c>
      <c r="F153" s="67">
        <f t="shared" si="2"/>
        <v>1000</v>
      </c>
      <c r="G153" s="106">
        <v>12</v>
      </c>
    </row>
    <row r="154" spans="1:7" s="4" customFormat="1" x14ac:dyDescent="0.25">
      <c r="A154" s="65">
        <v>9</v>
      </c>
      <c r="B154" s="107" t="s">
        <v>212</v>
      </c>
      <c r="C154" s="108" t="s">
        <v>169</v>
      </c>
      <c r="D154" s="109">
        <v>1</v>
      </c>
      <c r="E154" s="110">
        <v>500</v>
      </c>
      <c r="F154" s="67">
        <f t="shared" si="2"/>
        <v>500</v>
      </c>
      <c r="G154" s="106">
        <v>8</v>
      </c>
    </row>
    <row r="155" spans="1:7" s="4" customFormat="1" x14ac:dyDescent="0.25">
      <c r="A155" s="65">
        <v>10</v>
      </c>
      <c r="B155" s="107" t="s">
        <v>197</v>
      </c>
      <c r="C155" s="108" t="s">
        <v>169</v>
      </c>
      <c r="D155" s="109">
        <v>1</v>
      </c>
      <c r="E155" s="110">
        <v>700</v>
      </c>
      <c r="F155" s="67">
        <f t="shared" si="2"/>
        <v>700</v>
      </c>
      <c r="G155" s="106">
        <v>12</v>
      </c>
    </row>
    <row r="156" spans="1:7" s="4" customFormat="1" x14ac:dyDescent="0.25">
      <c r="A156" s="65">
        <v>11</v>
      </c>
      <c r="B156" s="107" t="s">
        <v>198</v>
      </c>
      <c r="C156" s="108" t="s">
        <v>169</v>
      </c>
      <c r="D156" s="109">
        <v>1</v>
      </c>
      <c r="E156" s="110">
        <v>450</v>
      </c>
      <c r="F156" s="67">
        <f t="shared" si="2"/>
        <v>450</v>
      </c>
      <c r="G156" s="106">
        <v>6</v>
      </c>
    </row>
    <row r="157" spans="1:7" s="4" customFormat="1" x14ac:dyDescent="0.25">
      <c r="A157" s="65">
        <v>12</v>
      </c>
      <c r="B157" s="107" t="s">
        <v>199</v>
      </c>
      <c r="C157" s="108" t="s">
        <v>169</v>
      </c>
      <c r="D157" s="109">
        <v>1</v>
      </c>
      <c r="E157" s="110">
        <v>850</v>
      </c>
      <c r="F157" s="67">
        <f t="shared" si="2"/>
        <v>850</v>
      </c>
      <c r="G157" s="106">
        <v>3</v>
      </c>
    </row>
    <row r="158" spans="1:7" s="4" customFormat="1" x14ac:dyDescent="0.25">
      <c r="A158" s="65">
        <v>13</v>
      </c>
      <c r="B158" s="107" t="s">
        <v>200</v>
      </c>
      <c r="C158" s="108" t="s">
        <v>169</v>
      </c>
      <c r="D158" s="109">
        <v>1</v>
      </c>
      <c r="E158" s="110">
        <v>2300</v>
      </c>
      <c r="F158" s="67">
        <f t="shared" si="2"/>
        <v>2300</v>
      </c>
      <c r="G158" s="106">
        <v>12</v>
      </c>
    </row>
    <row r="159" spans="1:7" s="4" customFormat="1" x14ac:dyDescent="0.25">
      <c r="A159" s="65">
        <v>14</v>
      </c>
      <c r="B159" s="107" t="s">
        <v>201</v>
      </c>
      <c r="C159" s="108" t="s">
        <v>169</v>
      </c>
      <c r="D159" s="109">
        <v>5</v>
      </c>
      <c r="E159" s="110">
        <v>100</v>
      </c>
      <c r="F159" s="67">
        <f t="shared" si="2"/>
        <v>500</v>
      </c>
      <c r="G159" s="106">
        <v>1</v>
      </c>
    </row>
    <row r="160" spans="1:7" s="4" customFormat="1" x14ac:dyDescent="0.25">
      <c r="A160" s="65">
        <v>15</v>
      </c>
      <c r="B160" s="107" t="s">
        <v>202</v>
      </c>
      <c r="C160" s="108" t="s">
        <v>169</v>
      </c>
      <c r="D160" s="109">
        <v>10</v>
      </c>
      <c r="E160" s="110">
        <v>100</v>
      </c>
      <c r="F160" s="67">
        <f t="shared" si="2"/>
        <v>1000</v>
      </c>
      <c r="G160" s="106">
        <v>1</v>
      </c>
    </row>
    <row r="161" spans="1:256" s="4" customFormat="1" x14ac:dyDescent="0.25">
      <c r="A161" s="65">
        <v>16</v>
      </c>
      <c r="B161" s="107" t="s">
        <v>205</v>
      </c>
      <c r="C161" s="108" t="s">
        <v>169</v>
      </c>
      <c r="D161" s="109">
        <v>1</v>
      </c>
      <c r="E161" s="110">
        <v>990</v>
      </c>
      <c r="F161" s="67">
        <f t="shared" si="2"/>
        <v>990</v>
      </c>
      <c r="G161" s="106">
        <v>3</v>
      </c>
    </row>
    <row r="162" spans="1:256" s="4" customFormat="1" x14ac:dyDescent="0.25">
      <c r="A162" s="65">
        <v>17</v>
      </c>
      <c r="B162" s="107" t="s">
        <v>204</v>
      </c>
      <c r="C162" s="108" t="s">
        <v>169</v>
      </c>
      <c r="D162" s="109">
        <v>1</v>
      </c>
      <c r="E162" s="110">
        <v>700</v>
      </c>
      <c r="F162" s="67">
        <f t="shared" si="2"/>
        <v>700</v>
      </c>
      <c r="G162" s="106">
        <v>1</v>
      </c>
    </row>
    <row r="163" spans="1:256" s="4" customFormat="1" x14ac:dyDescent="0.25">
      <c r="A163" s="65">
        <v>18</v>
      </c>
      <c r="B163" s="107" t="s">
        <v>203</v>
      </c>
      <c r="C163" s="108" t="s">
        <v>169</v>
      </c>
      <c r="D163" s="109">
        <v>1</v>
      </c>
      <c r="E163" s="110">
        <v>450</v>
      </c>
      <c r="F163" s="67">
        <f t="shared" si="2"/>
        <v>450</v>
      </c>
      <c r="G163" s="106">
        <v>1</v>
      </c>
    </row>
    <row r="164" spans="1:256" s="4" customFormat="1" x14ac:dyDescent="0.25">
      <c r="A164" s="65">
        <v>19</v>
      </c>
      <c r="B164" s="107" t="s">
        <v>208</v>
      </c>
      <c r="C164" s="108" t="s">
        <v>169</v>
      </c>
      <c r="D164" s="109">
        <v>1</v>
      </c>
      <c r="E164" s="110">
        <v>500</v>
      </c>
      <c r="F164" s="67">
        <f t="shared" si="2"/>
        <v>500</v>
      </c>
      <c r="G164" s="106">
        <v>2</v>
      </c>
    </row>
    <row r="165" spans="1:256" s="4" customFormat="1" x14ac:dyDescent="0.25">
      <c r="A165" s="95"/>
      <c r="B165" s="66" t="s">
        <v>18</v>
      </c>
      <c r="C165" s="67"/>
      <c r="D165" s="67"/>
      <c r="E165" s="67"/>
      <c r="F165" s="67">
        <f>SUM(F146:F164)</f>
        <v>37765</v>
      </c>
      <c r="G165" s="111"/>
    </row>
    <row r="166" spans="1:256" s="6" customFormat="1" ht="57.75" hidden="1" customHeight="1" x14ac:dyDescent="0.35">
      <c r="A166" s="97"/>
      <c r="B166" s="98"/>
      <c r="C166" s="88"/>
      <c r="D166" s="99"/>
      <c r="E166" s="99"/>
      <c r="F166" s="99"/>
      <c r="G166" s="99"/>
    </row>
    <row r="167" spans="1:256" s="6" customFormat="1" ht="36.75" hidden="1" customHeight="1" thickBot="1" x14ac:dyDescent="0.4">
      <c r="A167" s="99"/>
      <c r="B167" s="112"/>
      <c r="C167" s="99"/>
      <c r="D167" s="113"/>
      <c r="E167" s="114" t="s">
        <v>5</v>
      </c>
      <c r="F167" s="99"/>
      <c r="G167" s="99"/>
    </row>
    <row r="168" spans="1:256" s="6" customFormat="1" ht="20.399999999999999" x14ac:dyDescent="0.35">
      <c r="A168" s="99"/>
      <c r="B168" s="112"/>
      <c r="C168" s="99"/>
      <c r="D168" s="113"/>
      <c r="E168" s="114"/>
      <c r="F168" s="99"/>
      <c r="G168" s="99"/>
    </row>
    <row r="169" spans="1:256" s="152" customFormat="1" ht="26.4" x14ac:dyDescent="0.4">
      <c r="A169" s="213" t="s">
        <v>84</v>
      </c>
      <c r="B169" s="213"/>
      <c r="C169" s="213"/>
      <c r="D169" s="213"/>
      <c r="E169" s="213"/>
      <c r="F169" s="213"/>
      <c r="G169" s="213"/>
      <c r="H169" s="205"/>
      <c r="I169" s="205"/>
      <c r="J169" s="205"/>
      <c r="K169" s="205"/>
      <c r="L169" s="205"/>
      <c r="M169" s="205"/>
      <c r="N169" s="205"/>
      <c r="O169" s="205"/>
      <c r="P169" s="205"/>
      <c r="Q169" s="205"/>
      <c r="R169" s="205"/>
      <c r="S169" s="205"/>
      <c r="T169" s="205"/>
      <c r="U169" s="205"/>
      <c r="V169" s="205"/>
      <c r="W169" s="205"/>
      <c r="X169" s="205"/>
      <c r="Y169" s="205"/>
      <c r="Z169" s="205"/>
      <c r="AA169" s="205"/>
      <c r="AB169" s="205"/>
      <c r="AC169" s="205"/>
      <c r="AD169" s="205"/>
      <c r="AE169" s="205"/>
      <c r="AF169" s="205"/>
      <c r="AG169" s="205"/>
      <c r="AH169" s="205"/>
      <c r="AI169" s="205"/>
      <c r="AJ169" s="205"/>
      <c r="AK169" s="205"/>
      <c r="AL169" s="205"/>
      <c r="AM169" s="205"/>
      <c r="AN169" s="205"/>
      <c r="AO169" s="205"/>
      <c r="AP169" s="205"/>
      <c r="AQ169" s="205"/>
      <c r="AR169" s="205"/>
      <c r="AS169" s="205"/>
      <c r="AT169" s="205"/>
      <c r="AU169" s="205"/>
      <c r="AV169" s="205"/>
      <c r="AW169" s="205"/>
      <c r="AX169" s="205"/>
      <c r="AY169" s="205"/>
      <c r="AZ169" s="205"/>
      <c r="BA169" s="205"/>
      <c r="BB169" s="205"/>
      <c r="BC169" s="205"/>
      <c r="BD169" s="205"/>
      <c r="BE169" s="205"/>
      <c r="BF169" s="205"/>
      <c r="BG169" s="205"/>
      <c r="BH169" s="205"/>
      <c r="BI169" s="205"/>
      <c r="BJ169" s="205"/>
      <c r="BK169" s="205"/>
      <c r="BL169" s="205"/>
      <c r="BM169" s="205"/>
      <c r="BN169" s="205"/>
      <c r="BO169" s="205"/>
      <c r="BP169" s="205"/>
      <c r="BQ169" s="205"/>
      <c r="BR169" s="205"/>
      <c r="BS169" s="205"/>
      <c r="BT169" s="205"/>
      <c r="BU169" s="205"/>
      <c r="BV169" s="205"/>
      <c r="BW169" s="205"/>
      <c r="BX169" s="205"/>
      <c r="BY169" s="205"/>
      <c r="BZ169" s="205"/>
      <c r="CA169" s="205"/>
      <c r="CB169" s="205"/>
      <c r="CC169" s="205"/>
      <c r="CD169" s="205"/>
      <c r="CE169" s="205"/>
      <c r="CF169" s="205"/>
      <c r="CG169" s="205"/>
      <c r="CH169" s="205"/>
      <c r="CI169" s="205"/>
      <c r="CJ169" s="205"/>
      <c r="CK169" s="205"/>
      <c r="CL169" s="205"/>
      <c r="CM169" s="205"/>
      <c r="CN169" s="205"/>
      <c r="CO169" s="205"/>
      <c r="CP169" s="205"/>
      <c r="CQ169" s="205"/>
      <c r="CR169" s="205"/>
      <c r="CS169" s="205"/>
      <c r="CT169" s="205"/>
      <c r="CU169" s="205"/>
      <c r="CV169" s="205"/>
      <c r="CW169" s="205"/>
      <c r="CX169" s="205"/>
      <c r="CY169" s="205"/>
      <c r="CZ169" s="205"/>
      <c r="DA169" s="205"/>
      <c r="DB169" s="205"/>
      <c r="DC169" s="205"/>
      <c r="DD169" s="205"/>
      <c r="DE169" s="205"/>
      <c r="DF169" s="205"/>
      <c r="DG169" s="205"/>
      <c r="DH169" s="205"/>
      <c r="DI169" s="205"/>
      <c r="DJ169" s="205"/>
      <c r="DK169" s="205"/>
      <c r="DL169" s="205"/>
      <c r="DM169" s="205"/>
      <c r="DN169" s="205"/>
      <c r="DO169" s="205"/>
      <c r="DP169" s="205"/>
      <c r="DQ169" s="205"/>
      <c r="DR169" s="205"/>
      <c r="DS169" s="205"/>
      <c r="DT169" s="205"/>
      <c r="DU169" s="205"/>
      <c r="DV169" s="205"/>
      <c r="DW169" s="205"/>
      <c r="DX169" s="205"/>
      <c r="DY169" s="205"/>
      <c r="DZ169" s="205"/>
      <c r="EA169" s="205"/>
      <c r="EB169" s="205"/>
      <c r="EC169" s="205"/>
      <c r="ED169" s="205"/>
      <c r="EE169" s="205"/>
      <c r="EF169" s="205"/>
      <c r="EG169" s="205"/>
      <c r="EH169" s="205"/>
      <c r="EI169" s="205"/>
      <c r="EJ169" s="205"/>
      <c r="EK169" s="205"/>
      <c r="EL169" s="205"/>
      <c r="EM169" s="205"/>
      <c r="EN169" s="205"/>
      <c r="EO169" s="205"/>
      <c r="EP169" s="205"/>
      <c r="EQ169" s="205"/>
      <c r="ER169" s="205"/>
      <c r="ES169" s="205"/>
      <c r="ET169" s="205"/>
      <c r="EU169" s="205"/>
      <c r="EV169" s="205"/>
      <c r="EW169" s="205"/>
      <c r="EX169" s="205"/>
      <c r="EY169" s="205"/>
      <c r="EZ169" s="205"/>
      <c r="FA169" s="205"/>
      <c r="FB169" s="205"/>
      <c r="FC169" s="205"/>
      <c r="FD169" s="205"/>
      <c r="FE169" s="205"/>
      <c r="FF169" s="205"/>
      <c r="FG169" s="205"/>
      <c r="FH169" s="205"/>
      <c r="FI169" s="205"/>
      <c r="FJ169" s="205"/>
      <c r="FK169" s="205"/>
      <c r="FL169" s="205"/>
      <c r="FM169" s="205"/>
      <c r="FN169" s="205"/>
      <c r="FO169" s="205"/>
      <c r="FP169" s="205"/>
      <c r="FQ169" s="205"/>
      <c r="FR169" s="205"/>
      <c r="FS169" s="205"/>
      <c r="FT169" s="205"/>
      <c r="FU169" s="205"/>
      <c r="FV169" s="205"/>
      <c r="FW169" s="205"/>
      <c r="FX169" s="205"/>
      <c r="FY169" s="205"/>
      <c r="FZ169" s="205"/>
      <c r="GA169" s="205"/>
      <c r="GB169" s="205"/>
      <c r="GC169" s="205"/>
      <c r="GD169" s="205"/>
      <c r="GE169" s="205"/>
      <c r="GF169" s="205"/>
      <c r="GG169" s="205"/>
      <c r="GH169" s="205"/>
      <c r="GI169" s="205"/>
      <c r="GJ169" s="205"/>
      <c r="GK169" s="205"/>
      <c r="GL169" s="205"/>
      <c r="GM169" s="205"/>
      <c r="GN169" s="205"/>
      <c r="GO169" s="205"/>
      <c r="GP169" s="205"/>
      <c r="GQ169" s="205"/>
      <c r="GR169" s="205"/>
      <c r="GS169" s="205"/>
      <c r="GT169" s="205"/>
      <c r="GU169" s="205"/>
      <c r="GV169" s="205"/>
      <c r="GW169" s="205"/>
      <c r="GX169" s="205"/>
      <c r="GY169" s="205"/>
      <c r="GZ169" s="205"/>
      <c r="HA169" s="205"/>
      <c r="HB169" s="205"/>
      <c r="HC169" s="205"/>
      <c r="HD169" s="205"/>
      <c r="HE169" s="205"/>
      <c r="HF169" s="205"/>
      <c r="HG169" s="205"/>
      <c r="HH169" s="205"/>
      <c r="HI169" s="205"/>
      <c r="HJ169" s="205"/>
      <c r="HK169" s="205"/>
      <c r="HL169" s="205"/>
      <c r="HM169" s="205"/>
      <c r="HN169" s="205"/>
      <c r="HO169" s="205"/>
      <c r="HP169" s="205"/>
      <c r="HQ169" s="205"/>
      <c r="HR169" s="205"/>
      <c r="HS169" s="205"/>
      <c r="HT169" s="205"/>
      <c r="HU169" s="205"/>
      <c r="HV169" s="205"/>
      <c r="HW169" s="205"/>
      <c r="HX169" s="205"/>
      <c r="HY169" s="205"/>
      <c r="HZ169" s="205"/>
      <c r="IA169" s="205"/>
      <c r="IB169" s="205"/>
      <c r="IC169" s="205"/>
      <c r="ID169" s="205"/>
      <c r="IE169" s="205"/>
      <c r="IF169" s="205"/>
      <c r="IG169" s="205"/>
      <c r="IH169" s="205"/>
      <c r="II169" s="205"/>
      <c r="IJ169" s="205"/>
      <c r="IK169" s="205"/>
      <c r="IL169" s="205"/>
      <c r="IM169" s="205"/>
      <c r="IN169" s="205"/>
      <c r="IO169" s="205"/>
      <c r="IP169" s="205"/>
      <c r="IQ169" s="205"/>
      <c r="IR169" s="205"/>
      <c r="IS169" s="205"/>
      <c r="IT169" s="205"/>
      <c r="IU169" s="205"/>
      <c r="IV169" s="205"/>
    </row>
    <row r="170" spans="1:256" s="11" customFormat="1" ht="21.6" x14ac:dyDescent="0.45">
      <c r="A170" s="175" t="s">
        <v>43</v>
      </c>
      <c r="B170" s="175"/>
      <c r="C170" s="175"/>
      <c r="D170" s="175"/>
      <c r="E170" s="175"/>
      <c r="F170" s="175"/>
      <c r="G170" s="175"/>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c r="HC170" s="2"/>
      <c r="HD170" s="2"/>
      <c r="HE170" s="2"/>
      <c r="HF170" s="2"/>
      <c r="HG170" s="2"/>
      <c r="HH170" s="2"/>
      <c r="HI170" s="2"/>
      <c r="HJ170" s="2"/>
      <c r="HK170" s="2"/>
      <c r="HL170" s="2"/>
      <c r="HM170" s="2"/>
      <c r="HN170" s="2"/>
      <c r="HO170" s="2"/>
      <c r="HP170" s="2"/>
      <c r="HQ170" s="2"/>
      <c r="HR170" s="2"/>
      <c r="HS170" s="2"/>
      <c r="HT170" s="2"/>
      <c r="HU170" s="2"/>
      <c r="HV170" s="2"/>
      <c r="HW170" s="2"/>
      <c r="HX170" s="2"/>
      <c r="HY170" s="2"/>
      <c r="HZ170" s="2"/>
      <c r="IA170" s="2"/>
      <c r="IB170" s="2"/>
      <c r="IC170" s="2"/>
      <c r="ID170" s="2"/>
      <c r="IE170" s="2"/>
      <c r="IF170" s="2"/>
      <c r="IG170" s="2"/>
      <c r="IH170" s="2"/>
      <c r="II170" s="2"/>
      <c r="IJ170" s="2"/>
      <c r="IK170" s="2"/>
      <c r="IL170" s="2"/>
      <c r="IM170" s="2"/>
      <c r="IN170" s="2"/>
      <c r="IO170" s="2"/>
      <c r="IP170" s="2"/>
      <c r="IQ170" s="2"/>
      <c r="IR170" s="2"/>
      <c r="IS170" s="2"/>
      <c r="IT170" s="2"/>
      <c r="IU170" s="2"/>
      <c r="IV170" s="2"/>
    </row>
    <row r="171" spans="1:256" s="4" customFormat="1" x14ac:dyDescent="0.4">
      <c r="A171" s="115"/>
      <c r="B171" s="115"/>
      <c r="C171" s="71" t="s">
        <v>41</v>
      </c>
      <c r="D171" s="68"/>
      <c r="E171" s="81"/>
      <c r="F171" s="115"/>
      <c r="G171" s="68"/>
    </row>
    <row r="172" spans="1:256" s="4" customFormat="1" ht="40.799999999999997" x14ac:dyDescent="0.35">
      <c r="A172" s="57" t="s">
        <v>35</v>
      </c>
      <c r="B172" s="57" t="s">
        <v>42</v>
      </c>
      <c r="C172" s="57" t="s">
        <v>22</v>
      </c>
      <c r="D172" s="68"/>
      <c r="E172" s="68"/>
      <c r="F172" s="68"/>
      <c r="G172" s="68"/>
      <c r="H172" s="12"/>
    </row>
    <row r="173" spans="1:256" s="4" customFormat="1" x14ac:dyDescent="0.4">
      <c r="A173" s="59">
        <v>1</v>
      </c>
      <c r="B173" s="59">
        <v>2</v>
      </c>
      <c r="C173" s="59">
        <v>3</v>
      </c>
      <c r="D173" s="68"/>
      <c r="E173" s="68"/>
      <c r="F173" s="68"/>
      <c r="G173" s="68"/>
      <c r="H173" s="12"/>
    </row>
    <row r="174" spans="1:256" s="12" customFormat="1" ht="41.25" customHeight="1" x14ac:dyDescent="0.35">
      <c r="A174" s="57">
        <v>1</v>
      </c>
      <c r="B174" s="116" t="s">
        <v>68</v>
      </c>
      <c r="C174" s="117">
        <f t="array" ref="C174">SUM(IF(F146:F164&gt;0,F146:F164/G146:G164+0.00000000000001,0))</f>
        <v>13411.833333333336</v>
      </c>
      <c r="D174" s="118"/>
      <c r="E174" s="118"/>
      <c r="F174" s="118"/>
      <c r="G174" s="118"/>
    </row>
    <row r="175" spans="1:256" s="12" customFormat="1" ht="41.25" customHeight="1" x14ac:dyDescent="0.35">
      <c r="A175" s="57">
        <v>2</v>
      </c>
      <c r="B175" s="116" t="s">
        <v>79</v>
      </c>
      <c r="C175" s="117">
        <f>C89</f>
        <v>0</v>
      </c>
      <c r="D175" s="118"/>
      <c r="E175" s="118"/>
      <c r="F175" s="118"/>
      <c r="G175" s="118"/>
    </row>
    <row r="176" spans="1:256" s="12" customFormat="1" ht="41.25" customHeight="1" x14ac:dyDescent="0.35">
      <c r="A176" s="57">
        <v>3</v>
      </c>
      <c r="B176" s="116" t="s">
        <v>72</v>
      </c>
      <c r="C176" s="117">
        <f>G65</f>
        <v>0</v>
      </c>
      <c r="D176" s="118"/>
      <c r="E176" s="118"/>
      <c r="F176" s="118"/>
      <c r="G176" s="118"/>
    </row>
    <row r="177" spans="1:256" s="12" customFormat="1" ht="41.25" customHeight="1" x14ac:dyDescent="0.35">
      <c r="A177" s="57">
        <v>4</v>
      </c>
      <c r="B177" s="116" t="s">
        <v>80</v>
      </c>
      <c r="C177" s="117">
        <f>C138</f>
        <v>14600</v>
      </c>
      <c r="D177" s="118"/>
      <c r="E177" s="118"/>
      <c r="F177" s="118"/>
      <c r="G177" s="118"/>
    </row>
    <row r="178" spans="1:256" s="12" customFormat="1" ht="41.25" customHeight="1" x14ac:dyDescent="0.35">
      <c r="A178" s="57">
        <v>5</v>
      </c>
      <c r="B178" s="119" t="s">
        <v>83</v>
      </c>
      <c r="C178" s="117">
        <f>SUM(C174:C177)</f>
        <v>28011.833333333336</v>
      </c>
      <c r="D178" s="118"/>
      <c r="E178" s="118"/>
      <c r="F178" s="118"/>
      <c r="G178" s="118"/>
    </row>
    <row r="179" spans="1:256" s="12" customFormat="1" ht="102" x14ac:dyDescent="0.35">
      <c r="A179" s="57">
        <v>6</v>
      </c>
      <c r="B179" s="116" t="s">
        <v>46</v>
      </c>
      <c r="C179" s="117">
        <f>IF(D197=0,0,C178/D197)</f>
        <v>848.84343434343441</v>
      </c>
      <c r="D179" s="118"/>
      <c r="E179" s="118"/>
      <c r="F179" s="118"/>
      <c r="G179" s="118"/>
    </row>
    <row r="180" spans="1:256" s="6" customFormat="1" ht="20.399999999999999" x14ac:dyDescent="0.35">
      <c r="A180" s="99"/>
      <c r="B180" s="112"/>
      <c r="C180" s="99"/>
      <c r="D180" s="99"/>
      <c r="E180" s="99"/>
      <c r="F180" s="99"/>
      <c r="G180" s="99"/>
    </row>
    <row r="181" spans="1:256" s="11" customFormat="1" ht="21.6" x14ac:dyDescent="0.45">
      <c r="A181" s="175" t="s">
        <v>44</v>
      </c>
      <c r="B181" s="175"/>
      <c r="C181" s="175"/>
      <c r="D181" s="175"/>
      <c r="E181" s="175"/>
      <c r="F181" s="175"/>
      <c r="G181" s="175"/>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c r="GT181" s="2"/>
      <c r="GU181" s="2"/>
      <c r="GV181" s="2"/>
      <c r="GW181" s="2"/>
      <c r="GX181" s="2"/>
      <c r="GY181" s="2"/>
      <c r="GZ181" s="2"/>
      <c r="HA181" s="2"/>
      <c r="HB181" s="2"/>
      <c r="HC181" s="2"/>
      <c r="HD181" s="2"/>
      <c r="HE181" s="2"/>
      <c r="HF181" s="2"/>
      <c r="HG181" s="2"/>
      <c r="HH181" s="2"/>
      <c r="HI181" s="2"/>
      <c r="HJ181" s="2"/>
      <c r="HK181" s="2"/>
      <c r="HL181" s="2"/>
      <c r="HM181" s="2"/>
      <c r="HN181" s="2"/>
      <c r="HO181" s="2"/>
      <c r="HP181" s="2"/>
      <c r="HQ181" s="2"/>
      <c r="HR181" s="2"/>
      <c r="HS181" s="2"/>
      <c r="HT181" s="2"/>
      <c r="HU181" s="2"/>
      <c r="HV181" s="2"/>
      <c r="HW181" s="2"/>
      <c r="HX181" s="2"/>
      <c r="HY181" s="2"/>
      <c r="HZ181" s="2"/>
      <c r="IA181" s="2"/>
      <c r="IB181" s="2"/>
      <c r="IC181" s="2"/>
      <c r="ID181" s="2"/>
      <c r="IE181" s="2"/>
      <c r="IF181" s="2"/>
      <c r="IG181" s="2"/>
      <c r="IH181" s="2"/>
      <c r="II181" s="2"/>
      <c r="IJ181" s="2"/>
      <c r="IK181" s="2"/>
      <c r="IL181" s="2"/>
      <c r="IM181" s="2"/>
      <c r="IN181" s="2"/>
      <c r="IO181" s="2"/>
      <c r="IP181" s="2"/>
      <c r="IQ181" s="2"/>
      <c r="IR181" s="2"/>
      <c r="IS181" s="2"/>
      <c r="IT181" s="2"/>
      <c r="IU181" s="2"/>
      <c r="IV181" s="2"/>
    </row>
    <row r="182" spans="1:256" s="6" customFormat="1" ht="21.6" thickBot="1" x14ac:dyDescent="0.45">
      <c r="A182" s="99"/>
      <c r="B182" s="99"/>
      <c r="C182" s="71" t="s">
        <v>45</v>
      </c>
      <c r="D182" s="99"/>
      <c r="E182" s="99"/>
      <c r="F182" s="99"/>
      <c r="G182" s="99"/>
    </row>
    <row r="183" spans="1:256" s="4" customFormat="1" ht="40.799999999999997" x14ac:dyDescent="0.35">
      <c r="A183" s="82" t="s">
        <v>35</v>
      </c>
      <c r="B183" s="57" t="s">
        <v>7</v>
      </c>
      <c r="C183" s="57" t="s">
        <v>8</v>
      </c>
      <c r="D183" s="68"/>
      <c r="E183" s="68"/>
      <c r="F183" s="68"/>
      <c r="G183" s="68"/>
    </row>
    <row r="184" spans="1:256" s="8" customFormat="1" x14ac:dyDescent="0.25">
      <c r="A184" s="120">
        <v>1</v>
      </c>
      <c r="B184" s="73">
        <v>2</v>
      </c>
      <c r="C184" s="73">
        <v>3</v>
      </c>
      <c r="D184" s="85"/>
      <c r="E184" s="85"/>
      <c r="F184" s="85"/>
      <c r="G184" s="85"/>
    </row>
    <row r="185" spans="1:256" s="4" customFormat="1" ht="42" customHeight="1" x14ac:dyDescent="0.35">
      <c r="A185" s="121">
        <v>1</v>
      </c>
      <c r="B185" s="122" t="s">
        <v>131</v>
      </c>
      <c r="C185" s="123">
        <f>C179</f>
        <v>848.84343434343441</v>
      </c>
      <c r="D185" s="68"/>
      <c r="E185" s="68"/>
      <c r="F185" s="68"/>
      <c r="G185" s="68"/>
    </row>
    <row r="186" spans="1:256" s="4" customFormat="1" ht="42" customHeight="1" x14ac:dyDescent="0.35">
      <c r="A186" s="121">
        <v>2</v>
      </c>
      <c r="B186" s="122" t="s">
        <v>48</v>
      </c>
      <c r="C186" s="124">
        <v>0.2</v>
      </c>
      <c r="D186" s="68"/>
      <c r="E186" s="68"/>
      <c r="F186" s="68"/>
      <c r="G186" s="68"/>
    </row>
    <row r="187" spans="1:256" s="4" customFormat="1" ht="42" customHeight="1" x14ac:dyDescent="0.35">
      <c r="A187" s="121">
        <v>3</v>
      </c>
      <c r="B187" s="122" t="s">
        <v>47</v>
      </c>
      <c r="C187" s="123">
        <f>C185*C186</f>
        <v>169.7686868686869</v>
      </c>
      <c r="D187" s="68"/>
      <c r="E187" s="68"/>
      <c r="F187" s="68"/>
      <c r="G187" s="68"/>
    </row>
    <row r="188" spans="1:256" s="4" customFormat="1" ht="42" customHeight="1" x14ac:dyDescent="0.35">
      <c r="A188" s="121">
        <v>4</v>
      </c>
      <c r="B188" s="122" t="s">
        <v>51</v>
      </c>
      <c r="C188" s="123">
        <f>C185+C187</f>
        <v>1018.6121212121213</v>
      </c>
      <c r="D188" s="68"/>
      <c r="E188" s="68"/>
      <c r="F188" s="68"/>
      <c r="G188" s="68"/>
    </row>
    <row r="189" spans="1:256" s="4" customFormat="1" ht="42" customHeight="1" x14ac:dyDescent="0.35">
      <c r="A189" s="121">
        <v>5</v>
      </c>
      <c r="B189" s="125" t="s">
        <v>49</v>
      </c>
      <c r="C189" s="126">
        <v>2500</v>
      </c>
      <c r="D189" s="68"/>
      <c r="E189" s="68"/>
      <c r="F189" s="68"/>
      <c r="G189" s="68"/>
    </row>
    <row r="190" spans="1:256" s="4" customFormat="1" ht="20.399999999999999" x14ac:dyDescent="0.35">
      <c r="A190" s="127"/>
      <c r="B190" s="68"/>
      <c r="C190" s="68"/>
      <c r="D190" s="68"/>
      <c r="E190" s="68"/>
      <c r="F190" s="68"/>
      <c r="G190" s="68"/>
    </row>
    <row r="191" spans="1:256" s="152" customFormat="1" ht="26.4" x14ac:dyDescent="0.4">
      <c r="A191" s="212" t="s">
        <v>50</v>
      </c>
      <c r="B191" s="212"/>
      <c r="C191" s="212"/>
      <c r="D191" s="212"/>
      <c r="E191" s="212"/>
      <c r="F191" s="212"/>
      <c r="G191" s="212"/>
      <c r="H191" s="153"/>
      <c r="I191" s="153"/>
      <c r="J191" s="153"/>
      <c r="K191" s="153"/>
      <c r="L191" s="153"/>
      <c r="M191" s="153"/>
      <c r="N191" s="153"/>
      <c r="O191" s="153"/>
      <c r="P191" s="153"/>
      <c r="Q191" s="153"/>
      <c r="R191" s="153"/>
      <c r="S191" s="153"/>
      <c r="T191" s="153"/>
      <c r="U191" s="153"/>
      <c r="V191" s="153"/>
      <c r="W191" s="153"/>
      <c r="X191" s="153"/>
      <c r="Y191" s="153"/>
      <c r="Z191" s="153"/>
      <c r="AA191" s="153"/>
      <c r="AB191" s="153"/>
      <c r="AC191" s="153"/>
      <c r="AD191" s="153"/>
      <c r="AE191" s="153"/>
      <c r="AF191" s="153"/>
      <c r="AG191" s="153"/>
      <c r="AH191" s="153"/>
      <c r="AI191" s="153"/>
      <c r="AJ191" s="153"/>
      <c r="AK191" s="153"/>
      <c r="AL191" s="153"/>
      <c r="AM191" s="153"/>
      <c r="AN191" s="153"/>
      <c r="AO191" s="153"/>
      <c r="AP191" s="153"/>
      <c r="AQ191" s="153"/>
      <c r="AR191" s="153"/>
      <c r="AS191" s="153"/>
      <c r="AT191" s="153"/>
      <c r="AU191" s="153"/>
      <c r="AV191" s="153"/>
      <c r="AW191" s="153"/>
      <c r="AX191" s="153"/>
      <c r="AY191" s="153"/>
      <c r="AZ191" s="153"/>
      <c r="BA191" s="153"/>
      <c r="BB191" s="153"/>
      <c r="BC191" s="153"/>
      <c r="BD191" s="153"/>
      <c r="BE191" s="153"/>
      <c r="BF191" s="153"/>
      <c r="BG191" s="153"/>
      <c r="BH191" s="153"/>
      <c r="BI191" s="153"/>
      <c r="BJ191" s="153"/>
      <c r="BK191" s="153"/>
      <c r="BL191" s="153"/>
      <c r="BM191" s="153"/>
      <c r="BN191" s="153"/>
      <c r="BO191" s="153"/>
      <c r="BP191" s="153"/>
      <c r="BQ191" s="153"/>
      <c r="BR191" s="153"/>
      <c r="BS191" s="153"/>
      <c r="BT191" s="153"/>
      <c r="BU191" s="153"/>
      <c r="BV191" s="153"/>
      <c r="BW191" s="153"/>
      <c r="BX191" s="153"/>
      <c r="BY191" s="153"/>
      <c r="BZ191" s="153"/>
      <c r="CA191" s="153"/>
      <c r="CB191" s="153"/>
      <c r="CC191" s="153"/>
      <c r="CD191" s="153"/>
      <c r="CE191" s="153"/>
      <c r="CF191" s="153"/>
      <c r="CG191" s="153"/>
      <c r="CH191" s="153"/>
      <c r="CI191" s="153"/>
      <c r="CJ191" s="153"/>
      <c r="CK191" s="153"/>
      <c r="CL191" s="153"/>
      <c r="CM191" s="153"/>
      <c r="CN191" s="153"/>
      <c r="CO191" s="153"/>
      <c r="CP191" s="153"/>
      <c r="CQ191" s="153"/>
      <c r="CR191" s="153"/>
      <c r="CS191" s="153"/>
      <c r="CT191" s="153"/>
      <c r="CU191" s="153"/>
      <c r="CV191" s="153"/>
      <c r="CW191" s="153"/>
      <c r="CX191" s="153"/>
      <c r="CY191" s="153"/>
      <c r="CZ191" s="153"/>
      <c r="DA191" s="153"/>
      <c r="DB191" s="153"/>
      <c r="DC191" s="153"/>
      <c r="DD191" s="153"/>
      <c r="DE191" s="153"/>
      <c r="DF191" s="153"/>
      <c r="DG191" s="153"/>
      <c r="DH191" s="153"/>
      <c r="DI191" s="153"/>
      <c r="DJ191" s="153"/>
      <c r="DK191" s="153"/>
      <c r="DL191" s="153"/>
      <c r="DM191" s="153"/>
      <c r="DN191" s="153"/>
      <c r="DO191" s="153"/>
      <c r="DP191" s="153"/>
      <c r="DQ191" s="153"/>
      <c r="DR191" s="153"/>
      <c r="DS191" s="153"/>
      <c r="DT191" s="153"/>
      <c r="DU191" s="153"/>
      <c r="DV191" s="153"/>
      <c r="DW191" s="153"/>
      <c r="DX191" s="153"/>
      <c r="DY191" s="153"/>
      <c r="DZ191" s="153"/>
      <c r="EA191" s="153"/>
      <c r="EB191" s="153"/>
      <c r="EC191" s="153"/>
      <c r="ED191" s="153"/>
      <c r="EE191" s="153"/>
      <c r="EF191" s="153"/>
      <c r="EG191" s="153"/>
      <c r="EH191" s="153"/>
      <c r="EI191" s="153"/>
      <c r="EJ191" s="153"/>
      <c r="EK191" s="153"/>
      <c r="EL191" s="153"/>
      <c r="EM191" s="153"/>
      <c r="EN191" s="153"/>
      <c r="EO191" s="153"/>
      <c r="EP191" s="153"/>
      <c r="EQ191" s="153"/>
      <c r="ER191" s="153"/>
      <c r="ES191" s="153"/>
      <c r="ET191" s="153"/>
      <c r="EU191" s="153"/>
      <c r="EV191" s="153"/>
      <c r="EW191" s="153"/>
      <c r="EX191" s="153"/>
      <c r="EY191" s="153"/>
      <c r="EZ191" s="153"/>
      <c r="FA191" s="153"/>
      <c r="FB191" s="153"/>
      <c r="FC191" s="153"/>
      <c r="FD191" s="153"/>
      <c r="FE191" s="153"/>
      <c r="FF191" s="153"/>
      <c r="FG191" s="153"/>
      <c r="FH191" s="153"/>
      <c r="FI191" s="153"/>
      <c r="FJ191" s="153"/>
      <c r="FK191" s="153"/>
      <c r="FL191" s="153"/>
      <c r="FM191" s="153"/>
      <c r="FN191" s="153"/>
      <c r="FO191" s="153"/>
      <c r="FP191" s="153"/>
      <c r="FQ191" s="153"/>
      <c r="FR191" s="153"/>
      <c r="FS191" s="153"/>
      <c r="FT191" s="153"/>
      <c r="FU191" s="153"/>
      <c r="FV191" s="153"/>
      <c r="FW191" s="153"/>
      <c r="FX191" s="153"/>
      <c r="FY191" s="153"/>
      <c r="FZ191" s="153"/>
      <c r="GA191" s="153"/>
      <c r="GB191" s="153"/>
      <c r="GC191" s="153"/>
      <c r="GD191" s="153"/>
      <c r="GE191" s="153"/>
      <c r="GF191" s="153"/>
      <c r="GG191" s="153"/>
      <c r="GH191" s="153"/>
      <c r="GI191" s="153"/>
      <c r="GJ191" s="153"/>
      <c r="GK191" s="153"/>
      <c r="GL191" s="153"/>
      <c r="GM191" s="153"/>
      <c r="GN191" s="153"/>
      <c r="GO191" s="153"/>
      <c r="GP191" s="153"/>
      <c r="GQ191" s="153"/>
      <c r="GR191" s="153"/>
      <c r="GS191" s="153"/>
      <c r="GT191" s="153"/>
      <c r="GU191" s="153"/>
      <c r="GV191" s="153"/>
      <c r="GW191" s="153"/>
      <c r="GX191" s="153"/>
      <c r="GY191" s="153"/>
      <c r="GZ191" s="153"/>
      <c r="HA191" s="153"/>
      <c r="HB191" s="153"/>
      <c r="HC191" s="153"/>
      <c r="HD191" s="153"/>
      <c r="HE191" s="153"/>
      <c r="HF191" s="153"/>
      <c r="HG191" s="153"/>
      <c r="HH191" s="153"/>
      <c r="HI191" s="153"/>
      <c r="HJ191" s="153"/>
      <c r="HK191" s="153"/>
      <c r="HL191" s="153"/>
      <c r="HM191" s="153"/>
      <c r="HN191" s="153"/>
      <c r="HO191" s="153"/>
      <c r="HP191" s="153"/>
      <c r="HQ191" s="153"/>
      <c r="HR191" s="153"/>
      <c r="HS191" s="153"/>
      <c r="HT191" s="153"/>
      <c r="HU191" s="153"/>
      <c r="HV191" s="153"/>
      <c r="HW191" s="153"/>
      <c r="HX191" s="153"/>
      <c r="HY191" s="153"/>
      <c r="HZ191" s="153"/>
      <c r="IA191" s="153"/>
      <c r="IB191" s="153"/>
      <c r="IC191" s="153"/>
      <c r="ID191" s="153"/>
      <c r="IE191" s="153"/>
      <c r="IF191" s="153"/>
      <c r="IG191" s="153"/>
      <c r="IH191" s="153"/>
      <c r="II191" s="153"/>
      <c r="IJ191" s="153"/>
      <c r="IK191" s="153"/>
      <c r="IL191" s="153"/>
      <c r="IM191" s="153"/>
      <c r="IN191" s="153"/>
      <c r="IO191" s="153"/>
      <c r="IP191" s="153"/>
      <c r="IQ191" s="153"/>
      <c r="IR191" s="153"/>
      <c r="IS191" s="153"/>
      <c r="IT191" s="153"/>
      <c r="IU191" s="153"/>
      <c r="IV191" s="153"/>
    </row>
    <row r="192" spans="1:256" s="11" customFormat="1" ht="21.6" x14ac:dyDescent="0.45">
      <c r="A192" s="175" t="s">
        <v>9</v>
      </c>
      <c r="B192" s="175"/>
      <c r="C192" s="175"/>
      <c r="D192" s="175"/>
      <c r="E192" s="175"/>
      <c r="F192" s="175"/>
      <c r="G192" s="175"/>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c r="FD192" s="2"/>
      <c r="FE192" s="2"/>
      <c r="FF192" s="2"/>
      <c r="FG192" s="2"/>
      <c r="FH192" s="2"/>
      <c r="FI192" s="2"/>
      <c r="FJ192" s="2"/>
      <c r="FK192" s="2"/>
      <c r="FL192" s="2"/>
      <c r="FM192" s="2"/>
      <c r="FN192" s="2"/>
      <c r="FO192" s="2"/>
      <c r="FP192" s="2"/>
      <c r="FQ192" s="2"/>
      <c r="FR192" s="2"/>
      <c r="FS192" s="2"/>
      <c r="FT192" s="2"/>
      <c r="FU192" s="2"/>
      <c r="FV192" s="2"/>
      <c r="FW192" s="2"/>
      <c r="FX192" s="2"/>
      <c r="FY192" s="2"/>
      <c r="FZ192" s="2"/>
      <c r="GA192" s="2"/>
      <c r="GB192" s="2"/>
      <c r="GC192" s="2"/>
      <c r="GD192" s="2"/>
      <c r="GE192" s="2"/>
      <c r="GF192" s="2"/>
      <c r="GG192" s="2"/>
      <c r="GH192" s="2"/>
      <c r="GI192" s="2"/>
      <c r="GJ192" s="2"/>
      <c r="GK192" s="2"/>
      <c r="GL192" s="2"/>
      <c r="GM192" s="2"/>
      <c r="GN192" s="2"/>
      <c r="GO192" s="2"/>
      <c r="GP192" s="2"/>
      <c r="GQ192" s="2"/>
      <c r="GR192" s="2"/>
      <c r="GS192" s="2"/>
      <c r="GT192" s="2"/>
      <c r="GU192" s="2"/>
      <c r="GV192" s="2"/>
      <c r="GW192" s="2"/>
      <c r="GX192" s="2"/>
      <c r="GY192" s="2"/>
      <c r="GZ192" s="2"/>
      <c r="HA192" s="2"/>
      <c r="HB192" s="2"/>
      <c r="HC192" s="2"/>
      <c r="HD192" s="2"/>
      <c r="HE192" s="2"/>
      <c r="HF192" s="2"/>
      <c r="HG192" s="2"/>
      <c r="HH192" s="2"/>
      <c r="HI192" s="2"/>
      <c r="HJ192" s="2"/>
      <c r="HK192" s="2"/>
      <c r="HL192" s="2"/>
      <c r="HM192" s="2"/>
      <c r="HN192" s="2"/>
      <c r="HO192" s="2"/>
      <c r="HP192" s="2"/>
      <c r="HQ192" s="2"/>
      <c r="HR192" s="2"/>
      <c r="HS192" s="2"/>
      <c r="HT192" s="2"/>
      <c r="HU192" s="2"/>
      <c r="HV192" s="2"/>
      <c r="HW192" s="2"/>
      <c r="HX192" s="2"/>
      <c r="HY192" s="2"/>
      <c r="HZ192" s="2"/>
      <c r="IA192" s="2"/>
      <c r="IB192" s="2"/>
      <c r="IC192" s="2"/>
      <c r="ID192" s="2"/>
      <c r="IE192" s="2"/>
      <c r="IF192" s="2"/>
      <c r="IG192" s="2"/>
      <c r="IH192" s="2"/>
      <c r="II192" s="2"/>
      <c r="IJ192" s="2"/>
      <c r="IK192" s="2"/>
      <c r="IL192" s="2"/>
      <c r="IM192" s="2"/>
      <c r="IN192" s="2"/>
      <c r="IO192" s="2"/>
      <c r="IP192" s="2"/>
      <c r="IQ192" s="2"/>
      <c r="IR192" s="2"/>
      <c r="IS192" s="2"/>
      <c r="IT192" s="2"/>
      <c r="IU192" s="2"/>
      <c r="IV192" s="2"/>
    </row>
    <row r="193" spans="1:79" s="13" customFormat="1" ht="21.6" thickBot="1" x14ac:dyDescent="0.45">
      <c r="A193" s="68"/>
      <c r="B193" s="81"/>
      <c r="C193" s="81"/>
      <c r="D193" s="101" t="s">
        <v>52</v>
      </c>
      <c r="E193" s="68"/>
      <c r="F193" s="68"/>
      <c r="G193" s="68"/>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row>
    <row r="194" spans="1:79" s="3" customFormat="1" ht="40.799999999999997" x14ac:dyDescent="0.25">
      <c r="A194" s="82" t="s">
        <v>35</v>
      </c>
      <c r="B194" s="203" t="s">
        <v>53</v>
      </c>
      <c r="C194" s="203"/>
      <c r="D194" s="57"/>
      <c r="E194" s="58"/>
      <c r="F194" s="58"/>
      <c r="G194" s="58"/>
    </row>
    <row r="195" spans="1:79" s="4" customFormat="1" ht="20.399999999999999" x14ac:dyDescent="0.35">
      <c r="A195" s="128">
        <v>1</v>
      </c>
      <c r="B195" s="129">
        <v>2</v>
      </c>
      <c r="C195" s="129">
        <v>3</v>
      </c>
      <c r="D195" s="129">
        <v>4</v>
      </c>
      <c r="E195" s="68"/>
      <c r="F195" s="68"/>
      <c r="G195" s="68"/>
    </row>
    <row r="196" spans="1:79" s="4" customFormat="1" ht="22.5" customHeight="1" x14ac:dyDescent="0.35">
      <c r="A196" s="210">
        <v>1</v>
      </c>
      <c r="B196" s="206" t="s">
        <v>54</v>
      </c>
      <c r="C196" s="130" t="s">
        <v>81</v>
      </c>
      <c r="D196" s="105" t="s">
        <v>182</v>
      </c>
      <c r="E196" s="68"/>
      <c r="F196" s="68"/>
      <c r="G196" s="68"/>
    </row>
    <row r="197" spans="1:79" s="4" customFormat="1" ht="22.5" customHeight="1" x14ac:dyDescent="0.35">
      <c r="A197" s="211"/>
      <c r="B197" s="207"/>
      <c r="C197" s="130" t="s">
        <v>38</v>
      </c>
      <c r="D197" s="104">
        <v>33</v>
      </c>
      <c r="E197" s="68"/>
      <c r="F197" s="68"/>
      <c r="G197" s="68"/>
    </row>
    <row r="198" spans="1:79" s="4" customFormat="1" ht="22.5" customHeight="1" x14ac:dyDescent="0.35">
      <c r="A198" s="121">
        <v>2</v>
      </c>
      <c r="B198" s="208" t="s">
        <v>58</v>
      </c>
      <c r="C198" s="209"/>
      <c r="D198" s="131" t="s">
        <v>132</v>
      </c>
      <c r="E198" s="68"/>
      <c r="F198" s="68"/>
      <c r="G198" s="68"/>
    </row>
    <row r="199" spans="1:79" s="4" customFormat="1" ht="40.5" customHeight="1" x14ac:dyDescent="0.35">
      <c r="A199" s="121">
        <v>3</v>
      </c>
      <c r="B199" s="208" t="s">
        <v>60</v>
      </c>
      <c r="C199" s="209"/>
      <c r="D199" s="123">
        <f>'План продаж'!E11</f>
        <v>87000</v>
      </c>
      <c r="E199" s="68"/>
      <c r="F199" s="68"/>
      <c r="G199" s="68"/>
    </row>
    <row r="200" spans="1:79" s="4" customFormat="1" ht="30" customHeight="1" x14ac:dyDescent="0.35">
      <c r="A200" s="114"/>
      <c r="B200" s="68"/>
      <c r="C200" s="68"/>
      <c r="D200" s="68"/>
      <c r="E200" s="68"/>
      <c r="F200" s="68"/>
      <c r="G200" s="68"/>
    </row>
    <row r="201" spans="1:79" s="4" customFormat="1" ht="21.6" x14ac:dyDescent="0.45">
      <c r="A201" s="175" t="s">
        <v>10</v>
      </c>
      <c r="B201" s="175"/>
      <c r="C201" s="175"/>
      <c r="D201" s="175"/>
      <c r="E201" s="175"/>
      <c r="F201" s="175"/>
      <c r="G201" s="175"/>
      <c r="H201" s="2"/>
    </row>
    <row r="202" spans="1:79" s="4" customFormat="1" ht="15.9" customHeight="1" thickBot="1" x14ac:dyDescent="0.3">
      <c r="A202" s="53"/>
      <c r="B202" s="53"/>
      <c r="C202" s="53"/>
      <c r="D202" s="53"/>
      <c r="E202" s="53"/>
      <c r="F202" s="53"/>
      <c r="G202" s="53"/>
      <c r="H202" s="18"/>
    </row>
    <row r="203" spans="1:79" s="4" customFormat="1" ht="22.2" thickTop="1" thickBot="1" x14ac:dyDescent="0.4">
      <c r="A203" s="53"/>
      <c r="B203" s="125" t="s">
        <v>141</v>
      </c>
      <c r="C203" s="132">
        <v>4</v>
      </c>
      <c r="D203" s="133" t="str">
        <f>IF(C203=4,"НПД 4%",IF(C203=6,"НПД/УСН 6%",IF(C203=15,"УСН 15%",0)))</f>
        <v>НПД 4%</v>
      </c>
      <c r="E203" s="68"/>
      <c r="F203" s="53"/>
      <c r="G203" s="53"/>
      <c r="H203" s="18"/>
    </row>
    <row r="204" spans="1:79" s="4" customFormat="1" ht="37.5" customHeight="1" thickTop="1" x14ac:dyDescent="0.25">
      <c r="A204" s="53"/>
      <c r="B204" s="186" t="s">
        <v>107</v>
      </c>
      <c r="C204" s="186"/>
      <c r="D204" s="186"/>
      <c r="E204" s="53"/>
      <c r="F204" s="53"/>
      <c r="G204" s="53"/>
      <c r="H204" s="18"/>
    </row>
    <row r="205" spans="1:79" s="4" customFormat="1" ht="15.9" customHeight="1" x14ac:dyDescent="0.25">
      <c r="A205" s="53"/>
      <c r="B205" s="53"/>
      <c r="C205" s="53"/>
      <c r="D205" s="53"/>
      <c r="E205" s="53"/>
      <c r="F205" s="53"/>
      <c r="G205" s="53"/>
      <c r="H205" s="18"/>
    </row>
    <row r="206" spans="1:79" s="4" customFormat="1" ht="19.5" customHeight="1" thickBot="1" x14ac:dyDescent="0.45">
      <c r="A206" s="68"/>
      <c r="B206" s="81"/>
      <c r="C206" s="101" t="s">
        <v>55</v>
      </c>
      <c r="D206" s="68"/>
      <c r="E206" s="68"/>
      <c r="F206" s="68"/>
      <c r="G206" s="68"/>
    </row>
    <row r="207" spans="1:79" s="3" customFormat="1" ht="40.799999999999997" x14ac:dyDescent="0.25">
      <c r="A207" s="134" t="s">
        <v>35</v>
      </c>
      <c r="B207" s="84" t="s">
        <v>53</v>
      </c>
      <c r="C207" s="135" t="s">
        <v>22</v>
      </c>
      <c r="D207" s="58"/>
      <c r="E207" s="58"/>
      <c r="F207" s="58"/>
      <c r="G207" s="58"/>
    </row>
    <row r="208" spans="1:79" s="4" customFormat="1" ht="20.25" customHeight="1" x14ac:dyDescent="0.4">
      <c r="A208" s="86">
        <v>1</v>
      </c>
      <c r="B208" s="59">
        <v>2</v>
      </c>
      <c r="C208" s="136">
        <v>3</v>
      </c>
      <c r="D208" s="68"/>
      <c r="E208" s="68"/>
      <c r="F208" s="68"/>
      <c r="G208" s="68"/>
    </row>
    <row r="209" spans="1:7" s="4" customFormat="1" ht="43.5" customHeight="1" x14ac:dyDescent="0.35">
      <c r="A209" s="137">
        <v>1</v>
      </c>
      <c r="B209" s="138" t="s">
        <v>56</v>
      </c>
      <c r="C209" s="139">
        <f>D199</f>
        <v>87000</v>
      </c>
      <c r="D209" s="68"/>
      <c r="E209" s="68"/>
      <c r="F209" s="68"/>
      <c r="G209" s="68"/>
    </row>
    <row r="210" spans="1:7" s="4" customFormat="1" ht="43.5" customHeight="1" x14ac:dyDescent="0.35">
      <c r="A210" s="137">
        <v>2</v>
      </c>
      <c r="B210" s="138" t="s">
        <v>59</v>
      </c>
      <c r="C210" s="139">
        <f>C178</f>
        <v>28011.833333333336</v>
      </c>
      <c r="D210" s="68"/>
      <c r="E210" s="68"/>
      <c r="F210" s="68"/>
      <c r="G210" s="68"/>
    </row>
    <row r="211" spans="1:7" s="4" customFormat="1" ht="43.5" customHeight="1" x14ac:dyDescent="0.35">
      <c r="A211" s="137">
        <v>3</v>
      </c>
      <c r="B211" s="138" t="s">
        <v>89</v>
      </c>
      <c r="C211" s="139">
        <f>IF(C203=15,(C209-C210)*0.15,C209*C203/100)</f>
        <v>3480</v>
      </c>
      <c r="D211" s="68"/>
      <c r="E211" s="68"/>
      <c r="F211" s="68"/>
      <c r="G211" s="68"/>
    </row>
    <row r="212" spans="1:7" s="4" customFormat="1" ht="43.5" customHeight="1" x14ac:dyDescent="0.35">
      <c r="A212" s="137">
        <v>4</v>
      </c>
      <c r="B212" s="138" t="s">
        <v>90</v>
      </c>
      <c r="C212" s="139">
        <f>C209-C210-C211</f>
        <v>55508.166666666664</v>
      </c>
      <c r="D212" s="68"/>
      <c r="E212" s="68"/>
      <c r="F212" s="68"/>
      <c r="G212" s="68"/>
    </row>
    <row r="213" spans="1:7" s="4" customFormat="1" ht="43.5" customHeight="1" x14ac:dyDescent="0.35">
      <c r="A213" s="137">
        <v>5</v>
      </c>
      <c r="B213" s="138" t="s">
        <v>11</v>
      </c>
      <c r="C213" s="139">
        <f>C212*12</f>
        <v>666098</v>
      </c>
      <c r="D213" s="68"/>
      <c r="E213" s="68"/>
      <c r="F213" s="68"/>
      <c r="G213" s="68"/>
    </row>
    <row r="214" spans="1:7" s="4" customFormat="1" ht="43.5" customHeight="1" x14ac:dyDescent="0.35">
      <c r="A214" s="137">
        <v>6</v>
      </c>
      <c r="B214" s="138" t="s">
        <v>57</v>
      </c>
      <c r="C214" s="140">
        <f>IF(C210=0,0,C212/C210)</f>
        <v>1.9815970631459321</v>
      </c>
      <c r="D214" s="68"/>
      <c r="E214" s="68"/>
      <c r="F214" s="68"/>
      <c r="G214" s="68"/>
    </row>
    <row r="215" spans="1:7" ht="43.5" customHeight="1" thickBot="1" x14ac:dyDescent="0.45">
      <c r="A215" s="137">
        <v>7</v>
      </c>
      <c r="B215" s="141" t="s">
        <v>133</v>
      </c>
      <c r="C215" s="142">
        <f>ROUND(C97/C212,0)</f>
        <v>6</v>
      </c>
    </row>
    <row r="216" spans="1:7" s="4" customFormat="1" ht="20.399999999999999" x14ac:dyDescent="0.35">
      <c r="A216" s="68"/>
      <c r="B216" s="68"/>
      <c r="C216" s="68"/>
      <c r="D216" s="68"/>
      <c r="E216" s="68"/>
      <c r="F216" s="68"/>
      <c r="G216" s="68"/>
    </row>
    <row r="217" spans="1:7" s="15" customFormat="1" ht="43.5" customHeight="1" x14ac:dyDescent="0.25">
      <c r="A217" s="186" t="s">
        <v>12</v>
      </c>
      <c r="B217" s="186"/>
      <c r="C217" s="186"/>
      <c r="D217" s="186"/>
      <c r="E217" s="36"/>
      <c r="F217" s="143"/>
      <c r="G217" s="143"/>
    </row>
    <row r="218" spans="1:7" s="15" customFormat="1" ht="40.5" customHeight="1" x14ac:dyDescent="0.25">
      <c r="A218" s="186"/>
      <c r="B218" s="186"/>
      <c r="C218" s="186"/>
      <c r="D218" s="186"/>
      <c r="E218" s="36"/>
      <c r="F218" s="144"/>
      <c r="G218" s="143"/>
    </row>
    <row r="219" spans="1:7" s="4" customFormat="1" ht="62.25" customHeight="1" x14ac:dyDescent="0.25">
      <c r="A219" s="214" t="s">
        <v>91</v>
      </c>
      <c r="B219" s="214"/>
      <c r="C219" s="214"/>
      <c r="D219" s="214"/>
      <c r="E219" s="214"/>
      <c r="F219" s="214"/>
      <c r="G219" s="214"/>
    </row>
    <row r="220" spans="1:7" s="14" customFormat="1" ht="57.75" customHeight="1" x14ac:dyDescent="0.4">
      <c r="A220" s="38"/>
      <c r="B220" s="145"/>
      <c r="C220" s="38"/>
      <c r="D220" s="38"/>
      <c r="E220" s="38"/>
      <c r="F220" s="146"/>
      <c r="G220" s="146"/>
    </row>
    <row r="221" spans="1:7" ht="15.75" hidden="1" customHeight="1" x14ac:dyDescent="0.4"/>
  </sheetData>
  <sheetProtection formatCells="0" formatColumns="0" formatRows="0" insertColumns="0" insertRows="0" insertHyperlinks="0" deleteColumns="0" deleteRows="0" sort="0" autoFilter="0" pivotTables="0"/>
  <mergeCells count="273">
    <mergeCell ref="A55:G55"/>
    <mergeCell ref="A56:G56"/>
    <mergeCell ref="A57:G57"/>
    <mergeCell ref="B58:G58"/>
    <mergeCell ref="A41:C41"/>
    <mergeCell ref="B28:G28"/>
    <mergeCell ref="B48:G48"/>
    <mergeCell ref="A49:G49"/>
    <mergeCell ref="A50:G50"/>
    <mergeCell ref="A51:G51"/>
    <mergeCell ref="A52:G52"/>
    <mergeCell ref="A53:G53"/>
    <mergeCell ref="A54:G54"/>
    <mergeCell ref="A38:G38"/>
    <mergeCell ref="A39:G39"/>
    <mergeCell ref="A40:G40"/>
    <mergeCell ref="B36:G36"/>
    <mergeCell ref="A15:G15"/>
    <mergeCell ref="A17:G17"/>
    <mergeCell ref="A29:G29"/>
    <mergeCell ref="A30:G30"/>
    <mergeCell ref="A31:G31"/>
    <mergeCell ref="A32:G32"/>
    <mergeCell ref="A19:G19"/>
    <mergeCell ref="A23:C23"/>
    <mergeCell ref="A24:C24"/>
    <mergeCell ref="A25:C25"/>
    <mergeCell ref="A218:D218"/>
    <mergeCell ref="B198:C198"/>
    <mergeCell ref="B199:C199"/>
    <mergeCell ref="A196:A197"/>
    <mergeCell ref="A181:G181"/>
    <mergeCell ref="A191:G191"/>
    <mergeCell ref="A169:G169"/>
    <mergeCell ref="B204:D204"/>
    <mergeCell ref="A219:G219"/>
    <mergeCell ref="B141:G141"/>
    <mergeCell ref="H169:N169"/>
    <mergeCell ref="O169:U169"/>
    <mergeCell ref="V169:AB169"/>
    <mergeCell ref="AC169:AI169"/>
    <mergeCell ref="A201:G201"/>
    <mergeCell ref="A217:D217"/>
    <mergeCell ref="A192:G192"/>
    <mergeCell ref="B194:C194"/>
    <mergeCell ref="B196:B197"/>
    <mergeCell ref="FM169:FS169"/>
    <mergeCell ref="ER140:EX140"/>
    <mergeCell ref="EY140:FE140"/>
    <mergeCell ref="BL140:BR140"/>
    <mergeCell ref="BS140:BY140"/>
    <mergeCell ref="IL169:IR169"/>
    <mergeCell ref="IS169:IV169"/>
    <mergeCell ref="A170:G170"/>
    <mergeCell ref="GV169:HB169"/>
    <mergeCell ref="HC169:HI169"/>
    <mergeCell ref="HJ169:HP169"/>
    <mergeCell ref="HQ169:HW169"/>
    <mergeCell ref="HX169:ID169"/>
    <mergeCell ref="IE169:IK169"/>
    <mergeCell ref="FF169:FL169"/>
    <mergeCell ref="FT169:FZ169"/>
    <mergeCell ref="GA169:GG169"/>
    <mergeCell ref="GH169:GN169"/>
    <mergeCell ref="GO169:GU169"/>
    <mergeCell ref="DP169:DV169"/>
    <mergeCell ref="DW169:EC169"/>
    <mergeCell ref="ED169:EJ169"/>
    <mergeCell ref="EK169:EQ169"/>
    <mergeCell ref="ER169:EX169"/>
    <mergeCell ref="AJ169:AP169"/>
    <mergeCell ref="AQ169:AW169"/>
    <mergeCell ref="AX169:BD169"/>
    <mergeCell ref="BE169:BK169"/>
    <mergeCell ref="BL169:BR169"/>
    <mergeCell ref="BS169:BY169"/>
    <mergeCell ref="EY169:FE169"/>
    <mergeCell ref="BZ169:CF169"/>
    <mergeCell ref="CG169:CM169"/>
    <mergeCell ref="CN169:CT169"/>
    <mergeCell ref="CU169:DA169"/>
    <mergeCell ref="DB169:DH169"/>
    <mergeCell ref="DI169:DO169"/>
    <mergeCell ref="IS140:IV140"/>
    <mergeCell ref="GV140:HB140"/>
    <mergeCell ref="HC140:HI140"/>
    <mergeCell ref="HJ140:HP140"/>
    <mergeCell ref="HQ140:HW140"/>
    <mergeCell ref="HX140:ID140"/>
    <mergeCell ref="IE140:IK140"/>
    <mergeCell ref="IL130:IR130"/>
    <mergeCell ref="IS130:IV130"/>
    <mergeCell ref="IL140:IR140"/>
    <mergeCell ref="IE130:IK130"/>
    <mergeCell ref="A140:G140"/>
    <mergeCell ref="H140:N140"/>
    <mergeCell ref="O140:U140"/>
    <mergeCell ref="V140:AB140"/>
    <mergeCell ref="AC140:AI140"/>
    <mergeCell ref="AJ140:AP140"/>
    <mergeCell ref="AQ140:AW140"/>
    <mergeCell ref="AX140:BD140"/>
    <mergeCell ref="BE140:BK140"/>
    <mergeCell ref="GA130:GG130"/>
    <mergeCell ref="GH130:GN130"/>
    <mergeCell ref="GO130:GU130"/>
    <mergeCell ref="GV130:HB130"/>
    <mergeCell ref="HC130:HI130"/>
    <mergeCell ref="HJ130:HP130"/>
    <mergeCell ref="HQ130:HW130"/>
    <mergeCell ref="HX130:ID130"/>
    <mergeCell ref="BZ140:CF140"/>
    <mergeCell ref="CG140:CM140"/>
    <mergeCell ref="CN140:CT140"/>
    <mergeCell ref="CU140:DA140"/>
    <mergeCell ref="DB140:DH140"/>
    <mergeCell ref="DI140:DO140"/>
    <mergeCell ref="GO140:GU140"/>
    <mergeCell ref="DP140:DV140"/>
    <mergeCell ref="DW140:EC140"/>
    <mergeCell ref="ED140:EJ140"/>
    <mergeCell ref="EK140:EQ140"/>
    <mergeCell ref="FF140:FL140"/>
    <mergeCell ref="FM140:FS140"/>
    <mergeCell ref="FT140:FZ140"/>
    <mergeCell ref="GA140:GG140"/>
    <mergeCell ref="GH140:GN140"/>
    <mergeCell ref="DP130:DV130"/>
    <mergeCell ref="DW130:EC130"/>
    <mergeCell ref="ED130:EJ130"/>
    <mergeCell ref="EK130:EQ130"/>
    <mergeCell ref="ER130:EX130"/>
    <mergeCell ref="EY130:FE130"/>
    <mergeCell ref="FF130:FL130"/>
    <mergeCell ref="FM130:FS130"/>
    <mergeCell ref="FT130:FZ130"/>
    <mergeCell ref="IL84:IR84"/>
    <mergeCell ref="IS84:IV84"/>
    <mergeCell ref="A107:G107"/>
    <mergeCell ref="H107:N107"/>
    <mergeCell ref="O107:U107"/>
    <mergeCell ref="V107:AB107"/>
    <mergeCell ref="AC107:AI107"/>
    <mergeCell ref="GA107:GG107"/>
    <mergeCell ref="GH107:GN107"/>
    <mergeCell ref="GO107:GU107"/>
    <mergeCell ref="GV107:HB107"/>
    <mergeCell ref="HC107:HI107"/>
    <mergeCell ref="HJ107:HP107"/>
    <mergeCell ref="HQ107:HW107"/>
    <mergeCell ref="HX107:ID107"/>
    <mergeCell ref="IE107:IK107"/>
    <mergeCell ref="IL107:IR107"/>
    <mergeCell ref="IS107:IV107"/>
    <mergeCell ref="GA84:GG84"/>
    <mergeCell ref="GH84:GN84"/>
    <mergeCell ref="GO84:GU84"/>
    <mergeCell ref="GV84:HB84"/>
    <mergeCell ref="HC84:HI84"/>
    <mergeCell ref="HJ84:HP84"/>
    <mergeCell ref="HQ84:HW84"/>
    <mergeCell ref="HX84:ID84"/>
    <mergeCell ref="IE84:IK84"/>
    <mergeCell ref="AJ130:AP130"/>
    <mergeCell ref="AQ130:AW130"/>
    <mergeCell ref="H84:N84"/>
    <mergeCell ref="O84:U84"/>
    <mergeCell ref="V84:AB84"/>
    <mergeCell ref="AC84:AI84"/>
    <mergeCell ref="DI130:DO130"/>
    <mergeCell ref="CG84:CM84"/>
    <mergeCell ref="EY84:FE84"/>
    <mergeCell ref="FF84:FL84"/>
    <mergeCell ref="FM84:FS84"/>
    <mergeCell ref="FT84:FZ84"/>
    <mergeCell ref="EY107:FE107"/>
    <mergeCell ref="FF107:FL107"/>
    <mergeCell ref="FM107:FS107"/>
    <mergeCell ref="FT107:FZ107"/>
    <mergeCell ref="CG107:CM107"/>
    <mergeCell ref="CN107:CT107"/>
    <mergeCell ref="CU107:DA107"/>
    <mergeCell ref="DB107:DH107"/>
    <mergeCell ref="DI107:DO107"/>
    <mergeCell ref="A130:G130"/>
    <mergeCell ref="H130:N130"/>
    <mergeCell ref="O130:U130"/>
    <mergeCell ref="V130:AB130"/>
    <mergeCell ref="AC130:AI130"/>
    <mergeCell ref="BS84:BY84"/>
    <mergeCell ref="BZ84:CF84"/>
    <mergeCell ref="AX107:BD107"/>
    <mergeCell ref="BE107:BK107"/>
    <mergeCell ref="BL107:BR107"/>
    <mergeCell ref="BS107:BY107"/>
    <mergeCell ref="BL84:BR84"/>
    <mergeCell ref="AQ107:AW107"/>
    <mergeCell ref="AX84:BD84"/>
    <mergeCell ref="BE84:BK84"/>
    <mergeCell ref="AX130:BD130"/>
    <mergeCell ref="A86:A87"/>
    <mergeCell ref="A84:G84"/>
    <mergeCell ref="D86:F86"/>
    <mergeCell ref="A69:G69"/>
    <mergeCell ref="A1:G1"/>
    <mergeCell ref="A2:G2"/>
    <mergeCell ref="A47:F47"/>
    <mergeCell ref="A42:G42"/>
    <mergeCell ref="A43:G43"/>
    <mergeCell ref="A10:G10"/>
    <mergeCell ref="A34:G34"/>
    <mergeCell ref="A35:G35"/>
    <mergeCell ref="A7:G7"/>
    <mergeCell ref="A8:G8"/>
    <mergeCell ref="A9:G9"/>
    <mergeCell ref="A6:G6"/>
    <mergeCell ref="A12:G12"/>
    <mergeCell ref="A13:G13"/>
    <mergeCell ref="A14:G14"/>
    <mergeCell ref="A45:G45"/>
    <mergeCell ref="A46:G46"/>
    <mergeCell ref="A44:F44"/>
    <mergeCell ref="B5:G5"/>
    <mergeCell ref="B11:G11"/>
    <mergeCell ref="B16:G16"/>
    <mergeCell ref="B18:G18"/>
    <mergeCell ref="A37:G37"/>
    <mergeCell ref="B74:C74"/>
    <mergeCell ref="B100:F100"/>
    <mergeCell ref="B101:F101"/>
    <mergeCell ref="B102:F102"/>
    <mergeCell ref="B103:F103"/>
    <mergeCell ref="B104:F104"/>
    <mergeCell ref="B105:F105"/>
    <mergeCell ref="B99:F99"/>
    <mergeCell ref="C86:C87"/>
    <mergeCell ref="B86:B87"/>
    <mergeCell ref="ED84:EJ84"/>
    <mergeCell ref="EK84:EQ84"/>
    <mergeCell ref="ER84:EX84"/>
    <mergeCell ref="ED107:EJ107"/>
    <mergeCell ref="EK107:EQ107"/>
    <mergeCell ref="ER107:EX107"/>
    <mergeCell ref="DP107:DV107"/>
    <mergeCell ref="DW107:EC107"/>
    <mergeCell ref="DB84:DH84"/>
    <mergeCell ref="DI84:DO84"/>
    <mergeCell ref="DP84:DV84"/>
    <mergeCell ref="DW84:EC84"/>
    <mergeCell ref="DB130:DH130"/>
    <mergeCell ref="A59:G59"/>
    <mergeCell ref="A60:G60"/>
    <mergeCell ref="A61:G61"/>
    <mergeCell ref="A62:G62"/>
    <mergeCell ref="A68:G68"/>
    <mergeCell ref="A72:G72"/>
    <mergeCell ref="A71:G71"/>
    <mergeCell ref="A70:G70"/>
    <mergeCell ref="CN84:CT84"/>
    <mergeCell ref="CU84:DA84"/>
    <mergeCell ref="BZ107:CF107"/>
    <mergeCell ref="BE130:BK130"/>
    <mergeCell ref="BL130:BR130"/>
    <mergeCell ref="BS130:BY130"/>
    <mergeCell ref="BZ130:CF130"/>
    <mergeCell ref="CG130:CM130"/>
    <mergeCell ref="CN130:CT130"/>
    <mergeCell ref="CU130:DA130"/>
    <mergeCell ref="A75:G75"/>
    <mergeCell ref="A63:B63"/>
    <mergeCell ref="AJ84:AP84"/>
    <mergeCell ref="AQ84:AW84"/>
    <mergeCell ref="AJ107:AP107"/>
  </mergeCells>
  <phoneticPr fontId="2" type="noConversion"/>
  <dataValidations disablePrompts="1" count="1">
    <dataValidation type="list" allowBlank="1" showInputMessage="1" showErrorMessage="1" sqref="C203" xr:uid="{7B07C8DE-485B-4EB2-8B89-67EABADD1988}">
      <formula1>"4, 6,15"</formula1>
    </dataValidation>
  </dataValidations>
  <pageMargins left="0.74803149606299213" right="0.39370078740157483" top="0.39370078740157483" bottom="0.39370078740157483" header="0" footer="0"/>
  <pageSetup paperSize="9" scale="52" fitToHeight="0" orientation="portrait" r:id="rId1"/>
  <headerFooter alignWithMargins="0">
    <oddFooter>&amp;R&amp;P</oddFooter>
  </headerFooter>
  <rowBreaks count="5" manualBreakCount="5">
    <brk id="57" max="6" man="1"/>
    <brk id="73" min="1" max="6" man="1"/>
    <brk id="106" max="6" man="1"/>
    <brk id="139" max="6" man="1"/>
    <brk id="180"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36ED0-A699-4FE3-9D37-129003AFB0C7}">
  <sheetPr>
    <pageSetUpPr fitToPage="1"/>
  </sheetPr>
  <dimension ref="A1:E11"/>
  <sheetViews>
    <sheetView workbookViewId="0">
      <selection activeCell="C22" sqref="C22"/>
    </sheetView>
  </sheetViews>
  <sheetFormatPr defaultColWidth="8.88671875" defaultRowHeight="13.2" x14ac:dyDescent="0.25"/>
  <cols>
    <col min="1" max="1" width="9.109375" style="29"/>
    <col min="2" max="2" width="33.6640625" style="29" customWidth="1"/>
    <col min="3" max="3" width="21.109375" style="29" customWidth="1"/>
    <col min="4" max="4" width="20" style="29" customWidth="1"/>
    <col min="5" max="5" width="24.33203125" style="29" customWidth="1"/>
  </cols>
  <sheetData>
    <row r="1" spans="1:5" ht="17.399999999999999" x14ac:dyDescent="0.25">
      <c r="A1" s="236" t="s">
        <v>115</v>
      </c>
      <c r="B1" s="236"/>
      <c r="C1" s="236"/>
      <c r="D1" s="236"/>
      <c r="E1" s="236"/>
    </row>
    <row r="2" spans="1:5" ht="17.399999999999999" x14ac:dyDescent="0.25">
      <c r="A2" s="24"/>
      <c r="B2" s="24"/>
      <c r="C2" s="24"/>
      <c r="D2" s="24"/>
      <c r="E2" s="24" t="s">
        <v>116</v>
      </c>
    </row>
    <row r="3" spans="1:5" ht="15.6" thickBot="1" x14ac:dyDescent="0.3">
      <c r="A3" s="25"/>
      <c r="B3" s="26"/>
      <c r="C3" s="26"/>
      <c r="D3" s="26"/>
      <c r="E3" s="26"/>
    </row>
    <row r="4" spans="1:5" ht="35.4" thickBot="1" x14ac:dyDescent="0.3">
      <c r="A4" s="27" t="s">
        <v>117</v>
      </c>
      <c r="B4" s="28" t="s">
        <v>118</v>
      </c>
      <c r="C4" s="28" t="s">
        <v>119</v>
      </c>
      <c r="D4" s="28" t="s">
        <v>66</v>
      </c>
      <c r="E4" s="28" t="s">
        <v>120</v>
      </c>
    </row>
    <row r="5" spans="1:5" ht="30" x14ac:dyDescent="0.25">
      <c r="A5" s="20">
        <v>1</v>
      </c>
      <c r="B5" s="20" t="s">
        <v>214</v>
      </c>
      <c r="C5" s="21">
        <v>2500</v>
      </c>
      <c r="D5" s="22">
        <v>15</v>
      </c>
      <c r="E5" s="21">
        <f t="shared" ref="E5:E9" si="0">C5*D5</f>
        <v>37500</v>
      </c>
    </row>
    <row r="6" spans="1:5" ht="15.6" x14ac:dyDescent="0.25">
      <c r="A6" s="20">
        <v>2</v>
      </c>
      <c r="B6" s="20" t="s">
        <v>215</v>
      </c>
      <c r="C6" s="21">
        <v>1200</v>
      </c>
      <c r="D6" s="22">
        <v>5</v>
      </c>
      <c r="E6" s="21">
        <f>C6*D6</f>
        <v>6000</v>
      </c>
    </row>
    <row r="7" spans="1:5" ht="15.6" x14ac:dyDescent="0.25">
      <c r="A7" s="20">
        <v>3</v>
      </c>
      <c r="B7" s="20" t="s">
        <v>216</v>
      </c>
      <c r="C7" s="21">
        <v>3000</v>
      </c>
      <c r="D7" s="22">
        <v>8</v>
      </c>
      <c r="E7" s="21">
        <f t="shared" si="0"/>
        <v>24000</v>
      </c>
    </row>
    <row r="8" spans="1:5" ht="15.6" x14ac:dyDescent="0.25">
      <c r="A8" s="20">
        <v>4</v>
      </c>
      <c r="B8" s="20" t="s">
        <v>217</v>
      </c>
      <c r="C8" s="21">
        <v>3500</v>
      </c>
      <c r="D8" s="22">
        <v>3</v>
      </c>
      <c r="E8" s="21">
        <f t="shared" si="0"/>
        <v>10500</v>
      </c>
    </row>
    <row r="9" spans="1:5" ht="15.6" x14ac:dyDescent="0.25">
      <c r="A9" s="20">
        <v>5</v>
      </c>
      <c r="B9" s="20" t="s">
        <v>218</v>
      </c>
      <c r="C9" s="21">
        <v>4500</v>
      </c>
      <c r="D9" s="22">
        <v>2</v>
      </c>
      <c r="E9" s="21">
        <f t="shared" si="0"/>
        <v>9000</v>
      </c>
    </row>
    <row r="10" spans="1:5" ht="15.6" x14ac:dyDescent="0.25">
      <c r="A10" s="20">
        <v>6</v>
      </c>
      <c r="B10" s="20"/>
      <c r="C10" s="21"/>
      <c r="D10" s="22"/>
      <c r="E10" s="21"/>
    </row>
    <row r="11" spans="1:5" ht="15.6" x14ac:dyDescent="0.25">
      <c r="A11" s="237"/>
      <c r="B11" s="238" t="s">
        <v>121</v>
      </c>
      <c r="C11" s="19"/>
      <c r="D11" s="23">
        <f>SUM(D5:D10)</f>
        <v>33</v>
      </c>
      <c r="E11" s="19">
        <f>SUM(E5:E10)</f>
        <v>87000</v>
      </c>
    </row>
  </sheetData>
  <mergeCells count="2">
    <mergeCell ref="A1:E1"/>
    <mergeCell ref="A11:B11"/>
  </mergeCells>
  <pageMargins left="0.7" right="0.7" top="0.75" bottom="0.75" header="0.3" footer="0.3"/>
  <pageSetup paperSize="9" scale="8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БизнесПлан</vt:lpstr>
      <vt:lpstr>План продаж</vt:lpstr>
      <vt:lpstr>месСебест</vt:lpstr>
      <vt:lpstr>БизнесПлан!Область_печати</vt:lpstr>
    </vt:vector>
  </TitlesOfParts>
  <Company>Дом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Генчик</dc:creator>
  <cp:lastModifiedBy>николай шачнев</cp:lastModifiedBy>
  <cp:lastPrinted>2025-02-18T05:41:49Z</cp:lastPrinted>
  <dcterms:created xsi:type="dcterms:W3CDTF">2009-05-20T11:30:47Z</dcterms:created>
  <dcterms:modified xsi:type="dcterms:W3CDTF">2025-04-06T04:01:00Z</dcterms:modified>
</cp:coreProperties>
</file>