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13_ncr:1_{F0EDFE12-0F59-4C1B-B01A-AA46EFFBF09C}" xr6:coauthVersionLast="37" xr6:coauthVersionMax="37" xr10:uidLastSave="{00000000-0000-0000-0000-000000000000}"/>
  <bookViews>
    <workbookView xWindow="0" yWindow="0" windowWidth="14088" windowHeight="13368" xr2:uid="{00000000-000D-0000-FFFF-FFFF00000000}"/>
  </bookViews>
  <sheets>
    <sheet name="БизнесПлан" sheetId="1" r:id="rId1"/>
    <sheet name="План продаж" sheetId="2" r:id="rId2"/>
  </sheets>
  <definedNames>
    <definedName name="месСебест">БизнесПлан!$E$152</definedName>
    <definedName name="месячнаяПрограмма">БизнесПлан!#REF!</definedName>
    <definedName name="_xlnm.Print_Area" localSheetId="0">БизнесПлан!$A$1:$G$198</definedName>
  </definedNames>
  <calcPr calcId="179021"/>
</workbook>
</file>

<file path=xl/calcChain.xml><?xml version="1.0" encoding="utf-8"?>
<calcChain xmlns="http://schemas.openxmlformats.org/spreadsheetml/2006/main">
  <c r="E70" i="1" l="1"/>
  <c r="F70" i="1" s="1"/>
  <c r="C86" i="1"/>
  <c r="E93" i="1"/>
  <c r="F93" i="1"/>
  <c r="C94" i="1"/>
  <c r="E94" i="1"/>
  <c r="F94" i="1"/>
  <c r="E95" i="1"/>
  <c r="F95" i="1"/>
  <c r="E96" i="1"/>
  <c r="E97" i="1"/>
  <c r="C98" i="1"/>
  <c r="E98" i="1"/>
  <c r="F98" i="1"/>
  <c r="E99" i="1"/>
  <c r="E100" i="1"/>
  <c r="D101" i="1"/>
  <c r="D23" i="1" s="1"/>
  <c r="D124" i="1"/>
  <c r="C96" i="1" s="1"/>
  <c r="F96" i="1" s="1"/>
  <c r="C134" i="1"/>
  <c r="C100" i="1" s="1"/>
  <c r="F100" i="1" s="1"/>
  <c r="F142" i="1"/>
  <c r="F144" i="1" s="1"/>
  <c r="C97" i="1" s="1"/>
  <c r="F143" i="1"/>
  <c r="C153" i="1" a="1"/>
  <c r="C153" i="1" s="1"/>
  <c r="C154" i="1"/>
  <c r="D176" i="1"/>
  <c r="D178" i="1"/>
  <c r="D49" i="1" s="1"/>
  <c r="D182" i="1"/>
  <c r="C188" i="1"/>
  <c r="C190" i="1" s="1"/>
  <c r="G70" i="1" l="1"/>
  <c r="G71" i="1" s="1"/>
  <c r="C155" i="1" s="1"/>
  <c r="C157" i="1" s="1"/>
  <c r="C156" i="1"/>
  <c r="E9" i="2"/>
  <c r="E8" i="2"/>
  <c r="E11" i="2"/>
  <c r="C99" i="1" l="1"/>
  <c r="F99" i="1" s="1"/>
  <c r="F101" i="1" s="1"/>
  <c r="D24" i="1" s="1"/>
  <c r="C189" i="1"/>
  <c r="C158" i="1"/>
  <c r="C164" i="1" s="1"/>
  <c r="C101" i="1"/>
  <c r="D14" i="2"/>
  <c r="E12" i="2"/>
  <c r="E10" i="2"/>
  <c r="E7" i="2"/>
  <c r="E6" i="2"/>
  <c r="E5" i="2"/>
  <c r="D21" i="1" l="1"/>
  <c r="C166" i="1"/>
  <c r="C167" i="1" s="1"/>
  <c r="C191" i="1"/>
  <c r="C192" i="1" s="1"/>
  <c r="E14" i="2"/>
  <c r="C193" i="1" l="1"/>
  <c r="C194" i="1"/>
</calcChain>
</file>

<file path=xl/sharedStrings.xml><?xml version="1.0" encoding="utf-8"?>
<sst xmlns="http://schemas.openxmlformats.org/spreadsheetml/2006/main" count="226" uniqueCount="205">
  <si>
    <t>в том числе:</t>
  </si>
  <si>
    <t>3.3. Реализация продукции</t>
  </si>
  <si>
    <t>Наименование затрат и документов</t>
  </si>
  <si>
    <t>Итого:</t>
  </si>
  <si>
    <t>Наименование затрат</t>
  </si>
  <si>
    <t>ВСЕГО ЗАТРАТ:</t>
  </si>
  <si>
    <t>Наименование составляющих цены</t>
  </si>
  <si>
    <t>Продукция</t>
  </si>
  <si>
    <t>6.1. Среднемесячная выручка от реализации продукции</t>
  </si>
  <si>
    <t>Совокупный годовой (чистый) доход (строка 3, табл. №9 х 12)</t>
  </si>
  <si>
    <t>Совокупный годовой (чистый) доход подлежит налогообложению в установленном законом порядке.</t>
  </si>
  <si>
    <t xml:space="preserve">1.5. Общая стоимость проекта (руб.) </t>
  </si>
  <si>
    <t>Итог</t>
  </si>
  <si>
    <t>Взносы в фонды</t>
  </si>
  <si>
    <t>Зарплата на одного</t>
  </si>
  <si>
    <t>Количество работников</t>
  </si>
  <si>
    <t>ВСЕГО:</t>
  </si>
  <si>
    <t>подтверждающие документы прилагаются</t>
  </si>
  <si>
    <t>2.                СУЩЕСТВО ПРОЕКТА</t>
  </si>
  <si>
    <t>3. ПЛАН ПРОИЗВОДСТВА И СБЫТА ПРОДУКЦИИ, ТОВАРОВ, УСЛУГ.</t>
  </si>
  <si>
    <t>Стоимость, рублей</t>
  </si>
  <si>
    <t xml:space="preserve">4.1. Организационные затраты </t>
  </si>
  <si>
    <t>Таблица 1</t>
  </si>
  <si>
    <t xml:space="preserve">4.2. Общая стоимость проекта </t>
  </si>
  <si>
    <t>Источник финансирования</t>
  </si>
  <si>
    <t>Таблица 2</t>
  </si>
  <si>
    <t xml:space="preserve">Материальные запасы         </t>
  </si>
  <si>
    <t>Таблица 3</t>
  </si>
  <si>
    <t xml:space="preserve">Перечень затрат </t>
  </si>
  <si>
    <t>Единица измерения</t>
  </si>
  <si>
    <t>Общая стоимость, рублей</t>
  </si>
  <si>
    <t>Таблица 4</t>
  </si>
  <si>
    <t>Стоимость затрат, рублей</t>
  </si>
  <si>
    <t>№ п/п</t>
  </si>
  <si>
    <t>Таблица  5</t>
  </si>
  <si>
    <t>Наименование материала</t>
  </si>
  <si>
    <t>количество</t>
  </si>
  <si>
    <t>Стоимость 1 единицы материала, рублей</t>
  </si>
  <si>
    <t>Период, на который делаются запасы</t>
  </si>
  <si>
    <t>Таблица 6</t>
  </si>
  <si>
    <t>Наименование составляющих себестоимости продукции</t>
  </si>
  <si>
    <t>5.1 Себестоимость объема выпускаемой продукции,  товаров   услуг в месяц, рублей</t>
  </si>
  <si>
    <t>5.2. Цена реализации продукции</t>
  </si>
  <si>
    <t>Таблица 7</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</si>
  <si>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</si>
  <si>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Минимальная рентабельность ( строка 1 *строка 2 / 100%</t>
  </si>
  <si>
    <t>Минимальная рентабельность,%</t>
  </si>
  <si>
    <t>Средняя розничная цена реализации аналогичной продукции через торговую сеть, рублей</t>
  </si>
  <si>
    <t>6. ОБОСНОВАНИЕ СОСТОЯТЕЛЬНОСТИ ПРОЕКТА</t>
  </si>
  <si>
    <t>Минимальная цена реализации продукции, (строка 1 + строка 3), рублей</t>
  </si>
  <si>
    <t>Таблица 8</t>
  </si>
  <si>
    <t>Наименование показателя</t>
  </si>
  <si>
    <t>Среднемесячный объем реализации продукции в натуральном выражении</t>
  </si>
  <si>
    <t>Таблица 9</t>
  </si>
  <si>
    <t>Общий валовый доход в месяц (строка 3 таблицы 8)</t>
  </si>
  <si>
    <t>Рентабельность, % (строка 3/строка 2) х 100, %</t>
  </si>
  <si>
    <t>Планируемая цена реализации единицы продукции, рублей</t>
  </si>
  <si>
    <t>Себестоимость объема всей продукции в месяц (строка 5 таблицы 6)</t>
  </si>
  <si>
    <t>Валовый доход в месяц от реализации продукции (строка 1 х строка 2), рублей</t>
  </si>
  <si>
    <t>Общая стоимость проекта (руб.)</t>
  </si>
  <si>
    <t>СУЩЕСТВО ПРОЕКТА</t>
  </si>
  <si>
    <t>I. </t>
  </si>
  <si>
    <t>ИНФОРМАЦИОННЫЕ ДАННЫЕ</t>
  </si>
  <si>
    <t>ОБОСНОВАНИЕ СТОИМОСТИ ПРОЕКТА</t>
  </si>
  <si>
    <t>Количество</t>
  </si>
  <si>
    <t>Сумма затрат, рублей</t>
  </si>
  <si>
    <t>Сырье и материалы (из таблицы 5 в расчете на 1 месяц)</t>
  </si>
  <si>
    <t>Среднемесячная зарплата наемных работников</t>
  </si>
  <si>
    <t>Итого</t>
  </si>
  <si>
    <t>Наемные работники:</t>
  </si>
  <si>
    <t>Зарплата наемных работников</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</si>
  <si>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</si>
  <si>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</si>
  <si>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</si>
  <si>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Заработная плата за 1 месяц</t>
  </si>
  <si>
    <t>Аренда и коммунальные платеж за 1 месяц</t>
  </si>
  <si>
    <t>Прочие затраты за 1 месяц</t>
  </si>
  <si>
    <t>Затраты на аренду и коммунальные платежи</t>
  </si>
  <si>
    <t>Прочие среднемесячные затраты</t>
  </si>
  <si>
    <t>ед. измерения</t>
  </si>
  <si>
    <t>Реализация продукции</t>
  </si>
  <si>
    <t>Итого производственных расходов (полная себестоимость)</t>
  </si>
  <si>
    <t>5. РАСЧЕТ СЕБЕСТОИМОСТИ ПРОДУКЦИИ, ТОВАРОВ, УСЛУГ И ЦЕНЫ ИХ РЕАЛИЗАЦИИ</t>
  </si>
  <si>
    <t>Личные средства, р.</t>
  </si>
  <si>
    <t>Соц. Контракт, р.</t>
  </si>
  <si>
    <t>приказ Минфина России от 31 декабря 2016 г. N 257н</t>
  </si>
  <si>
    <t>приказ Минфина России от 15 ноября 2019 г. N 180н</t>
  </si>
  <si>
    <t>Налог</t>
  </si>
  <si>
    <t>Чистый доход в месяц (стр 1 минус стр 2 минус стр 3)</t>
  </si>
  <si>
    <t xml:space="preserve"> «____»___________202___ г.           ________________          ____________________
                                      подпись                        Ф.И.О
                                                                                          </t>
  </si>
  <si>
    <t>БИЗНЕС – ПЛАН</t>
  </si>
  <si>
    <t xml:space="preserve"> - до 10%: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</si>
  <si>
    <t xml:space="preserve"> - до 15%:  на  принятие  имущественных  обязательств,  необходимых  для  осуществления  предпринимательской деятельности (например, аренда)</t>
  </si>
  <si>
    <t xml:space="preserve"> - до 5%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</si>
  <si>
    <t xml:space="preserve"> - Оставшаяся  часть  денежной  выплаты  (или  вся  ее  сумма)  может  быть  направлена  на  приобретение  основных  средств, необходимых для осуществления предпринимательской деятельности.</t>
  </si>
  <si>
    <t xml:space="preserve"> - до 15%:  на  приобретение  материально-производственных запасов, необходимых для осуществления предпринимательской деятельности</t>
  </si>
  <si>
    <t>Разрешительная документация, программы, ЭЦП</t>
  </si>
  <si>
    <t>Другие организационные затраты</t>
  </si>
  <si>
    <t>Основные средства и инструмент</t>
  </si>
  <si>
    <t>* Материальные ценности, используемые в производстве и со сроком эксплуатации более 12 мес.</t>
  </si>
  <si>
    <t xml:space="preserve">4.3. Затраты на приобретение основных средств и инструмента * </t>
  </si>
  <si>
    <t>4.4. Прочие среднемесячные затраты и продвижение *</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</si>
  <si>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</si>
  <si>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</si>
  <si>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 xml:space="preserve">Размещение  и  продвижение   на  торговых площадках  в Интернет, в сервисах объявлений </t>
  </si>
  <si>
    <t>(Расчет налога примерный. Расчет налога не учитывает стоимость патента при Патентной системе налогообложения)</t>
  </si>
  <si>
    <t xml:space="preserve">1.3. Вид предпринимательской деятельности: </t>
  </si>
  <si>
    <t xml:space="preserve"> Самозанятый</t>
  </si>
  <si>
    <t>1.4. Организационнно-правовая форма (Самозанятый/ИП):</t>
  </si>
  <si>
    <t>Образование и квалификация предпринимателя:</t>
  </si>
  <si>
    <t xml:space="preserve">Вид предпринимательской деятельности: </t>
  </si>
  <si>
    <t>Организационнно-правовая форма (Самозанятый/ИП):</t>
  </si>
  <si>
    <t>Намечаемые объемы реализации услуг (продукции) в месяц</t>
  </si>
  <si>
    <t>Таблица 8.1.</t>
  </si>
  <si>
    <t>№</t>
  </si>
  <si>
    <t>Наименование товара/группы товаров</t>
  </si>
  <si>
    <t>Цена</t>
  </si>
  <si>
    <t>Сумма</t>
  </si>
  <si>
    <t>ИТОГО:</t>
  </si>
  <si>
    <t xml:space="preserve"> Характеристики услуги: </t>
  </si>
  <si>
    <t>2.4. Планируемый объем продаж (выручка) за месяц:</t>
  </si>
  <si>
    <t xml:space="preserve">1.6. </t>
  </si>
  <si>
    <t>Место осуществления  предпринимательской деятельности:</t>
  </si>
  <si>
    <t xml:space="preserve"> Краткое описание производственного процесса:</t>
  </si>
  <si>
    <t xml:space="preserve">3.1. </t>
  </si>
  <si>
    <t xml:space="preserve">3.2. </t>
  </si>
  <si>
    <t>Условия, необходимые для реализации проекта:</t>
  </si>
  <si>
    <r>
      <t xml:space="preserve">Доля от выплаты гражданину по соцконтракту, % </t>
    </r>
    <r>
      <rPr>
        <b/>
        <sz val="16"/>
        <rFont val="Arial"/>
        <family val="2"/>
        <charset val="204"/>
      </rPr>
      <t>*</t>
    </r>
  </si>
  <si>
    <t>Себестоимость единицы продукции  (строка 6 табл. №6), рублей</t>
  </si>
  <si>
    <t>(см. план продаж)</t>
  </si>
  <si>
    <t>Срок окупаемости, мес.</t>
  </si>
  <si>
    <t xml:space="preserve"> * содержание основных средств, связь, транспорт, реклама, бухучет</t>
  </si>
  <si>
    <t>Размещение или продвижение на торговых площадках, сервисах объявлений и соцсетях</t>
  </si>
  <si>
    <r>
      <t xml:space="preserve">2.3.
</t>
    </r>
    <r>
      <rPr>
        <b/>
        <sz val="16"/>
        <color rgb="FF0000FF"/>
        <rFont val="Courier New"/>
        <family val="3"/>
        <charset val="204"/>
      </rPr>
      <t xml:space="preserve">
</t>
    </r>
  </si>
  <si>
    <t xml:space="preserve">1.2. </t>
  </si>
  <si>
    <t>1.1.</t>
  </si>
  <si>
    <t>Выберите ставку   налога --------------------------&gt;&gt;&gt;</t>
  </si>
  <si>
    <t xml:space="preserve">Сведения о предпринимателе: </t>
  </si>
  <si>
    <t>Уровень (вид) образования: Высшее</t>
  </si>
  <si>
    <t>Транспорт</t>
  </si>
  <si>
    <t>Дизайн пoлигpафии - визитки, лиcтовки, буклеты, cepтификаты, меню, наклейки, этикeтки и пр.</t>
  </si>
  <si>
    <t>Свадебное оформление - приглашение, навигация,меню, банеры</t>
  </si>
  <si>
    <t>Дизайн упаковки -коробок, пакетов, стаканчиков, наклеек и д.р</t>
  </si>
  <si>
    <t>Заполнение брифа (анкета для детального понимания проекта);
Внесение предоплаты;</t>
  </si>
  <si>
    <t>Создание и утверждение визуальных референсов проекта;</t>
  </si>
  <si>
    <t>Разработка дизайна;</t>
  </si>
  <si>
    <t>Согласование и внесение правок;</t>
  </si>
  <si>
    <t>Утверждение проекта;</t>
  </si>
  <si>
    <t>Знакомство и обсуждение проекта;</t>
  </si>
  <si>
    <t>2.7. Имеющиеся активы для реализации проекта:</t>
  </si>
  <si>
    <r>
      <t>помещение, энергоносители (эл.энергия, вода, газ)</t>
    </r>
    <r>
      <rPr>
        <sz val="16"/>
        <rFont val="Courier New"/>
        <family val="3"/>
        <charset val="204"/>
      </rPr>
      <t xml:space="preserve">:  Электроэнергия, отопление, вода и канализация есть в квартире. 
</t>
    </r>
  </si>
  <si>
    <t xml:space="preserve"> принтер черно/белый HP LaserJet 1020</t>
  </si>
  <si>
    <t>Создание фотокниг - свадебные, выпускные, памятные даты</t>
  </si>
  <si>
    <t xml:space="preserve">Дизайн обложек -для книг, журналов и электронных изданий
</t>
  </si>
  <si>
    <t>Создание нейроиллюстраций - изображений, сгенерированных с помощью нейросетей</t>
  </si>
  <si>
    <t>Проведение нейрофотосессии</t>
  </si>
  <si>
    <t>Реклама (необходимость, её виды):  Реклама соц.сети (за счет собственных средств).</t>
  </si>
  <si>
    <t>Уровень цены (по сравнению с аналогом):  Стоимость на перечень услуг графического дизайнера соответствует рыночной</t>
  </si>
  <si>
    <t>Ноутбук</t>
  </si>
  <si>
    <t>Графический планшет</t>
  </si>
  <si>
    <t>Планшет</t>
  </si>
  <si>
    <t>МФУ(цветной принтер, сканер в одном ус-ве)</t>
  </si>
  <si>
    <t>Мышь вертикальная</t>
  </si>
  <si>
    <t xml:space="preserve">Внешний жесткий диск </t>
  </si>
  <si>
    <t>Коврик для мышки</t>
  </si>
  <si>
    <t>Чернила для принтера</t>
  </si>
  <si>
    <t>шт</t>
  </si>
  <si>
    <t xml:space="preserve">Бумага для печати </t>
  </si>
  <si>
    <t>Квалификация/специальность по диплому: инженер по специальности "Стандартизация и сертификация"</t>
  </si>
  <si>
    <t>Наименование учебного учреждения: Самарский Государственный Аэрокосмический университет им. Академика С.П.Королева</t>
  </si>
  <si>
    <t xml:space="preserve">Тип помещения: жилая квартира </t>
  </si>
  <si>
    <t>Право использования (собственность/аренда): Собственность ближайшего родственника  - матери</t>
  </si>
  <si>
    <t>Используемая площадь:  44.5 кв.м</t>
  </si>
  <si>
    <t xml:space="preserve">Работа с фотографиями- лёгкая рeтушь (цветoкоррeкция, кaдpирoвaние, тoнировка), сложная ретушь (устранение дефектов кожи, пластика, отбеливание зубов, ретушь волос, замена цвета одежды, волос, предметов, глаз, губ, устранение красных глаз),  ретушь старых семейных фотографий, ретушь фотографий на памятник
</t>
  </si>
  <si>
    <t>Проведение нейрофотосессии - создание креативных, необычных и абсолютно уникальных снимков, на основе предложенных фотографий.</t>
  </si>
  <si>
    <t>Дизaйн уникальных кaрточек тoваpoв для маркeтплeйсoв OZОN, Wildbеrries и д.р</t>
  </si>
  <si>
    <t xml:space="preserve">Создание  нейроанимации -для рекламы, контента в соцсетях, открыток и оригинальных 
видиопоздравлениЙ </t>
  </si>
  <si>
    <t>Работа с векторным изображением (оцифровка карандашных эскизов)</t>
  </si>
  <si>
    <t>Интернет</t>
  </si>
  <si>
    <t>Дизайн полиграфии (визитка, листовка, флаер, сертификат)</t>
  </si>
  <si>
    <t>Дизайн фотокниги</t>
  </si>
  <si>
    <t>Лёгкая рeтушь фоторгафии (цветoкоррeкция, кaдpирoвaние, тoнировка)</t>
  </si>
  <si>
    <t>Сложная ретушь фотографии (устранение дефектов кожи, пластика, отбеливание зубов, ретушь волос, замена цвета одежды, волос, предметов)</t>
  </si>
  <si>
    <t>Дизайн пoлигpафии большого формата (афиша, плакат, баннер, вывеска)</t>
  </si>
  <si>
    <t>Инфографика для маркетплейса ( один слайд)</t>
  </si>
  <si>
    <r>
      <rPr>
        <b/>
        <sz val="16"/>
        <rFont val="Courier New"/>
        <family val="3"/>
        <charset val="204"/>
      </rPr>
      <t>2.1. Полное название вида предпринимательской деятельности с указанием кодов ОКВЭД:</t>
    </r>
    <r>
      <rPr>
        <sz val="16"/>
        <rFont val="Courier New"/>
        <family val="3"/>
        <charset val="204"/>
      </rPr>
      <t xml:space="preserve"> 
Дизайн объектов и систем визуальной информации, идентификации и коммуникации </t>
    </r>
  </si>
  <si>
    <r>
      <rPr>
        <b/>
        <sz val="16"/>
        <rFont val="Courier New"/>
        <family val="3"/>
        <charset val="204"/>
      </rPr>
      <t xml:space="preserve">2.2. Полное перечисление выпускаемой продукции, товаров, услуг и т.д.: </t>
    </r>
    <r>
      <rPr>
        <sz val="16"/>
        <rFont val="Courier New"/>
        <family val="3"/>
        <charset val="204"/>
      </rPr>
      <t xml:space="preserve"> Работа с фотографий (ретушь, коррекция), создание логотипов, дизaйн кaрточек тoваpoв для маркeтплeйсoв, дизайн для социальных сетей, дизайн пoлигpафии, создание иллюстраций, свадебное оформление приглашений, дизайн баннеров, дизайн упаковки, дизайн обложек, создание фотокниг, создание нейроиллюстраций, проведение нейрофотосессии.</t>
    </r>
  </si>
  <si>
    <r>
      <rPr>
        <u/>
        <sz val="16"/>
        <rFont val="Courier New"/>
        <family val="3"/>
        <charset val="204"/>
      </rPr>
      <t>сырье, материалы, покупные комплектующие изделия (перечислить)</t>
    </r>
    <r>
      <rPr>
        <sz val="16"/>
        <rFont val="Courier New"/>
        <family val="3"/>
        <charset val="204"/>
      </rPr>
      <t>:  картридж для принтера, бумага для печати.</t>
    </r>
  </si>
  <si>
    <t>Каналы сбыта: Фриланс-платформа, социальные сети, рекомендации и "сарафанное радио",  дизайн и фото студии (которым может понадобиться внештатный дизайнер), Авито.</t>
  </si>
  <si>
    <r>
      <t>приобретение основных средств, материальных запасов (перечислить)</t>
    </r>
    <r>
      <rPr>
        <sz val="16"/>
        <rFont val="Courier New"/>
        <family val="3"/>
        <charset val="204"/>
      </rPr>
      <t xml:space="preserve">: Ноутбук, графический планшет, планшет, МФУ(цветной принтер, сканер в одном ус-ве), мышь вертикальная, внешний жесткий диск, коврик для мышки </t>
    </r>
    <r>
      <rPr>
        <sz val="16"/>
        <color indexed="12"/>
        <rFont val="Courier New"/>
        <family val="3"/>
        <charset val="204"/>
      </rPr>
      <t xml:space="preserve">
</t>
    </r>
  </si>
  <si>
    <t>Внесение оплаты;</t>
  </si>
  <si>
    <t>Факты, подтверждающие квалификацию по выбранному виду деятельности (если вид деятельности не совпадает с основным образованием):
В 1995 году закончила художественную школу. 
В 2020 -2021 гг прошла профессиональную переподготовку в "Международной Школе дизайна IDS" г. Санкт-Петербург по программе дополнительного профессионального образования "Ландшафтный дизайн".
В 2024 году прошла обучение в Автономной некоммерческой организации дополнительного профессионального образования "Самарский центр электронного обучения" по программе  "Графический дизайн" в объеме 256 часов. 
В октябре 2024 году прошла курс повышения квалификации в Центре обучения ООО "Вектор-М" по дополнительной профессиональной программе "Специалист по работе с нейросетями (применение в востребованных профессиях)" в объеме 144 часа.
В Декабре 2024г, закончила курс "Азы графического дизайна"  в школе цифровых искусств "Юниверс"
Документы об образовании, дипломы и сертификат прилагаются.</t>
  </si>
  <si>
    <t xml:space="preserve">Конкурентная способность (наличие конкурента):  Основные конкуренты — это фрилансеры,  дизайн и фото студии. Студии берут большую оплату за счет командной работы, инфраструктуры и комплексного подхода. Фрилансеры, как я, предлагают более доступные цены, которые зависят от опыта, сложности проекта и других факторов. Я работаю в нише с доступными ценами, что идеально подходит для частных лиц, малого бизнеса и стартапов. Пример- легкая ретушь фотографии у конкурента фрилансера стоит 400 р., у меня 300р.
Мое главное преимущество — активное использование нейросетей (например, для реставрации фото или генерации идей), что позволяет ускорять процессы и предлагать клиентам интересные и необычные решения. Плюс клиет оплачивает мои услуги после проведенной работы (без необходимости внести предоплату), что увеличивает количество обращений. 
</t>
  </si>
  <si>
    <t>предпринимательского проекта : Услуги графического дизайна</t>
  </si>
  <si>
    <r>
      <t xml:space="preserve"> * -</t>
    </r>
    <r>
      <rPr>
        <b/>
        <i/>
        <sz val="8"/>
        <rFont val="Courier New"/>
        <family val="3"/>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</si>
  <si>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t>Фамилия, имя и отчество (последнее - при наличии) предпринимателя: Лутохина Марина Сергеевна</t>
  </si>
  <si>
    <t xml:space="preserve">ИНН </t>
  </si>
  <si>
    <r>
      <t>Адрес регистрации:</t>
    </r>
    <r>
      <rPr>
        <sz val="16"/>
        <color rgb="FF0000FF"/>
        <rFont val="Courier New"/>
        <family val="3"/>
        <charset val="204"/>
      </rPr>
      <t xml:space="preserve">  г. Самара, </t>
    </r>
  </si>
  <si>
    <t xml:space="preserve">Номер тел.:   E-mail: </t>
  </si>
  <si>
    <t xml:space="preserve">Продукция/услуги: Графический и мультимедийный дизайнер
</t>
  </si>
  <si>
    <t xml:space="preserve">Адрес:  г. Самара, </t>
  </si>
  <si>
    <t>Дата рождения:</t>
  </si>
  <si>
    <r>
      <rPr>
        <b/>
        <sz val="16"/>
        <color theme="1"/>
        <rFont val="Courier New"/>
        <family val="3"/>
        <charset val="204"/>
      </rPr>
      <t>2.5. Время, необходимое для начала деятельности:</t>
    </r>
    <r>
      <rPr>
        <sz val="16"/>
        <color theme="1"/>
        <rFont val="Courier New"/>
        <family val="3"/>
        <charset val="204"/>
      </rPr>
      <t xml:space="preserve"> 2 месяца</t>
    </r>
  </si>
  <si>
    <r>
      <rPr>
        <b/>
        <sz val="16"/>
        <color theme="1"/>
        <rFont val="Courier New"/>
        <family val="3"/>
        <charset val="204"/>
      </rPr>
      <t>2.6. Требуется ли разрешение соответствующих органов (СЭС, пожарная охрана и т.д.):</t>
    </r>
    <r>
      <rPr>
        <sz val="16"/>
        <color theme="1"/>
        <rFont val="Courier New"/>
        <family val="3"/>
        <charset val="204"/>
      </rPr>
      <t xml:space="preserve">  нет</t>
    </r>
  </si>
  <si>
    <t xml:space="preserve">Основной сегмент клиентов (кто в основном покупает продукцию/услуги): Частные лица, малый бизнес (кафе, магазины, стартапы) ; а так же типографии, рекламные агенства, дизайн и фото студии нуждающиеся в услугах внештатного специалиста.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</si>
</sst>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_-* #,##0.00&quot;р.&quot;_-;\-* #,##0.00&quot;р.&quot;_-;_-* &quot;-&quot;??&quot;р.&quot;_-;_-@_-"/>
    <numFmt numFmtId="165" formatCode="#,##0.00&quot;р.&quot;"/>
  </numFmts>
  <fonts count="31" x14ac:knownFonts="1">
    <font>
      <sz val="10"/>
      <name val="Arial Cyr"/>
      <charset val="204"/>
    </font>
    <font>
      <sz val="10"/>
      <name val="Arial Cyr"/>
      <charset val="204"/>
    </font>
    <font>
      <sz val="8"/>
      <name val="Arial Cyr"/>
      <charset val="204"/>
    </font>
    <font>
      <sz val="12"/>
      <name val="Courier New"/>
      <family val="3"/>
      <charset val="204"/>
    </font>
    <font>
      <sz val="12"/>
      <name val="Arial"/>
      <family val="2"/>
      <charset val="204"/>
    </font>
    <font>
      <b/>
      <sz val="12"/>
      <name val="Arial"/>
      <family val="2"/>
      <charset val="204"/>
    </font>
    <font>
      <b/>
      <sz val="12"/>
      <color rgb="FF0000CC"/>
      <name val="Arial"/>
      <family val="2"/>
      <charset val="204"/>
    </font>
    <font>
      <b/>
      <sz val="16"/>
      <name val="Courier New"/>
      <family val="3"/>
      <charset val="204"/>
    </font>
    <font>
      <sz val="14"/>
      <name val="Arial"/>
      <family val="2"/>
      <charset val="204"/>
    </font>
    <font>
      <sz val="10"/>
      <name val="Arial"/>
      <family val="2"/>
      <charset val="204"/>
    </font>
    <font>
      <b/>
      <sz val="16"/>
      <name val="Arial"/>
      <family val="2"/>
      <charset val="204"/>
    </font>
    <font>
      <sz val="16"/>
      <name val="Courier New"/>
      <family val="3"/>
      <charset val="204"/>
    </font>
    <font>
      <sz val="16"/>
      <color rgb="FF0000FF"/>
      <name val="Courier New"/>
      <family val="3"/>
      <charset val="204"/>
    </font>
    <font>
      <sz val="16"/>
      <color indexed="12"/>
      <name val="Courier New"/>
      <family val="3"/>
      <charset val="204"/>
    </font>
    <font>
      <b/>
      <sz val="16"/>
      <color rgb="FF0000FF"/>
      <name val="Courier New"/>
      <family val="3"/>
      <charset val="204"/>
    </font>
    <font>
      <u/>
      <sz val="16"/>
      <name val="Courier New"/>
      <family val="3"/>
      <charset val="204"/>
    </font>
    <font>
      <sz val="16"/>
      <name val="Arial"/>
      <family val="2"/>
      <charset val="204"/>
    </font>
    <font>
      <b/>
      <sz val="16"/>
      <color rgb="FF6415D9"/>
      <name val="Arial"/>
      <family val="2"/>
      <charset val="204"/>
    </font>
    <font>
      <i/>
      <sz val="16"/>
      <name val="Courier New"/>
      <family val="3"/>
      <charset val="204"/>
    </font>
    <font>
      <sz val="16"/>
      <color rgb="FF0000CC"/>
      <name val="Arial"/>
      <family val="2"/>
      <charset val="204"/>
    </font>
    <font>
      <b/>
      <sz val="16"/>
      <color rgb="FF0000CC"/>
      <name val="Arial"/>
      <family val="2"/>
      <charset val="204"/>
    </font>
    <font>
      <b/>
      <sz val="24"/>
      <name val="Courier New"/>
      <family val="3"/>
      <charset val="204"/>
    </font>
    <font>
      <b/>
      <sz val="22"/>
      <name val="Courier New"/>
      <family val="3"/>
      <charset val="204"/>
    </font>
    <font>
      <b/>
      <sz val="20"/>
      <name val="Courier New"/>
      <family val="3"/>
      <charset val="204"/>
    </font>
    <font>
      <sz val="20"/>
      <name val="Courier New"/>
      <family val="3"/>
      <charset val="204"/>
    </font>
    <font>
      <b/>
      <sz val="20"/>
      <name val="Arial"/>
      <family val="2"/>
      <charset val="204"/>
    </font>
    <font>
      <i/>
      <sz val="8"/>
      <name val="Courier New"/>
      <family val="3"/>
      <charset val="204"/>
    </font>
    <font>
      <b/>
      <i/>
      <sz val="8"/>
      <name val="Courier New"/>
      <family val="3"/>
      <charset val="204"/>
    </font>
    <font>
      <sz val="8"/>
      <name val="Courier New"/>
      <family val="3"/>
      <charset val="204"/>
    </font>
    <font>
      <sz val="16"/>
      <color theme="1"/>
      <name val="Courier New"/>
      <family val="3"/>
      <charset val="204"/>
    </font>
    <font>
      <b/>
      <sz val="16"/>
      <color theme="1"/>
      <name val="Courier New"/>
      <family val="3"/>
      <charset val="204"/>
    </font>
  </fonts>
  <fills count="8">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2"/>
        <bgColor indexed="27"/>
      </patternFill>
    </fill>
    <fill>
      <patternFill patternType="solid">
        <fgColor rgb="FFCCFFCC"/>
        <bgColor indexed="64"/>
      </patternFill>
    </fill>
    <fill>
      <patternFill patternType="solid">
        <fgColor rgb="FFCCFFCC"/>
        <bgColor indexed="27"/>
      </patternFill>
    </fill>
    <fill>
      <patternFill patternType="solid">
        <fgColor theme="0" tint="-4.9989318521683403E-2"/>
        <bgColor indexed="64"/>
      </patternFill>
    </fill>
  </fills>
  <borders count="4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style="thick">
        <color indexed="8"/>
      </left>
      <right style="thick">
        <color indexed="8"/>
      </right>
      <top style="thick">
        <color indexed="8"/>
      </top>
      <bottom style="thick">
        <color indexed="8"/>
      </bottom>
      <diagonal/>
    </border>
    <border>
      <left style="thin">
        <color indexed="8"/>
      </left>
      <right/>
      <top style="thin">
        <color indexed="64"/>
      </top>
      <bottom/>
      <diagonal/>
    </border>
    <border>
      <left/>
      <right style="thin">
        <color indexed="8"/>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8"/>
      </top>
      <bottom style="thin">
        <color indexed="64"/>
      </bottom>
      <diagonal/>
    </border>
    <border>
      <left/>
      <right style="medium">
        <color indexed="64"/>
      </right>
      <top style="medium">
        <color indexed="64"/>
      </top>
      <bottom style="medium">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41">
    <xf numFmtId="0" fontId="0" fillId="0" borderId="0" xfId="0"/>
    <xf numFmtId="0" fontId="3" fillId="0" borderId="0" xfId="0" applyFont="1"/>
    <xf numFmtId="0" fontId="3" fillId="0" borderId="0" xfId="0" applyFont="1" applyBorder="1" applyAlignment="1" applyProtection="1">
      <alignment horizontal="left" vertical="top" wrapText="1"/>
      <protection locked="0"/>
    </xf>
    <xf numFmtId="0" fontId="4" fillId="0" borderId="0" xfId="0" applyFont="1" applyAlignment="1">
      <alignment vertical="center"/>
    </xf>
    <xf numFmtId="0" fontId="4" fillId="0" borderId="0" xfId="0" applyFont="1"/>
    <xf numFmtId="0" fontId="5" fillId="0" borderId="0" xfId="0" applyFont="1"/>
    <xf numFmtId="0" fontId="4" fillId="0" borderId="0" xfId="0" applyFont="1" applyBorder="1"/>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Protection="1">
      <protection locked="0"/>
    </xf>
    <xf numFmtId="0" fontId="4" fillId="0" borderId="0" xfId="0" applyFont="1" applyBorder="1" applyAlignment="1" applyProtection="1">
      <alignment vertical="top" wrapText="1"/>
    </xf>
    <xf numFmtId="0" fontId="5" fillId="0" borderId="0" xfId="0" applyFont="1" applyBorder="1"/>
    <xf numFmtId="0" fontId="4" fillId="0" borderId="0" xfId="0" applyFont="1" applyAlignment="1">
      <alignment wrapText="1"/>
    </xf>
    <xf numFmtId="0" fontId="4" fillId="0" borderId="0" xfId="0" applyFont="1" applyAlignment="1"/>
    <xf numFmtId="0" fontId="4" fillId="0" borderId="0" xfId="0" applyFont="1" applyAlignment="1">
      <alignment horizontal="center" wrapText="1"/>
    </xf>
    <xf numFmtId="0" fontId="4" fillId="0" borderId="0" xfId="0" applyFont="1" applyAlignment="1">
      <alignment horizontal="lef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165" fontId="5" fillId="2" borderId="2" xfId="0" applyNumberFormat="1" applyFont="1" applyFill="1" applyBorder="1" applyAlignment="1" applyProtection="1">
      <alignment horizontal="center" vertical="center" shrinkToFit="1"/>
    </xf>
    <xf numFmtId="0" fontId="4" fillId="3" borderId="2" xfId="0" applyFont="1" applyFill="1" applyBorder="1" applyAlignment="1" applyProtection="1">
      <alignment horizontal="left" vertical="center" wrapText="1"/>
      <protection locked="0"/>
    </xf>
    <xf numFmtId="165" fontId="6" fillId="4" borderId="15" xfId="1" applyNumberFormat="1" applyFont="1" applyFill="1" applyBorder="1" applyAlignment="1" applyProtection="1">
      <alignment horizontal="center" vertical="center" shrinkToFit="1"/>
      <protection locked="0"/>
    </xf>
    <xf numFmtId="3" fontId="6" fillId="4" borderId="15" xfId="1" applyNumberFormat="1" applyFont="1" applyFill="1" applyBorder="1" applyAlignment="1" applyProtection="1">
      <alignment horizontal="center" vertical="center" shrinkToFit="1"/>
      <protection locked="0"/>
    </xf>
    <xf numFmtId="3" fontId="5" fillId="2" borderId="2" xfId="0" applyNumberFormat="1" applyFont="1" applyFill="1" applyBorder="1" applyAlignment="1" applyProtection="1">
      <alignment horizontal="center" vertical="center" shrinkToFit="1"/>
    </xf>
    <xf numFmtId="0" fontId="8"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9" fillId="0" borderId="0" xfId="0" applyFont="1" applyProtection="1">
      <protection locked="0"/>
    </xf>
    <xf numFmtId="0" fontId="8" fillId="0" borderId="3"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wrapText="1"/>
      <protection locked="0"/>
    </xf>
    <xf numFmtId="0" fontId="0" fillId="0" borderId="0" xfId="0" applyProtection="1">
      <protection locked="0"/>
    </xf>
    <xf numFmtId="0" fontId="3" fillId="0" borderId="0" xfId="0" applyFont="1" applyBorder="1" applyAlignment="1" applyProtection="1">
      <alignment horizontal="left" vertical="top" wrapText="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vertical="top" wrapText="1"/>
      <protection locked="0"/>
    </xf>
    <xf numFmtId="0" fontId="11" fillId="0" borderId="0"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165" fontId="7" fillId="2" borderId="3" xfId="0" applyNumberFormat="1" applyFont="1" applyFill="1" applyBorder="1" applyAlignment="1" applyProtection="1">
      <alignment horizontal="center" vertical="center" shrinkToFit="1"/>
    </xf>
    <xf numFmtId="0" fontId="11" fillId="0" borderId="0" xfId="0" applyFont="1" applyBorder="1" applyAlignment="1" applyProtection="1">
      <alignment vertical="top" wrapText="1"/>
      <protection locked="0"/>
    </xf>
    <xf numFmtId="0" fontId="11" fillId="0" borderId="0" xfId="0" applyFont="1" applyAlignment="1" applyProtection="1">
      <alignment horizontal="left" vertical="top"/>
      <protection locked="0"/>
    </xf>
    <xf numFmtId="0" fontId="11" fillId="0" borderId="0" xfId="0" applyFont="1" applyProtection="1">
      <protection locked="0"/>
    </xf>
    <xf numFmtId="165" fontId="7" fillId="0" borderId="0" xfId="0" applyNumberFormat="1" applyFont="1" applyBorder="1" applyAlignment="1" applyProtection="1">
      <alignment horizontal="center" vertical="center" shrinkToFit="1"/>
      <protection locked="0"/>
    </xf>
    <xf numFmtId="0" fontId="7" fillId="0" borderId="0" xfId="0" applyFont="1" applyAlignment="1" applyProtection="1">
      <alignment vertical="top"/>
      <protection locked="0"/>
    </xf>
    <xf numFmtId="0" fontId="7" fillId="0" borderId="14" xfId="0" applyFont="1" applyFill="1" applyBorder="1" applyAlignment="1" applyProtection="1">
      <alignment vertical="top" wrapText="1"/>
      <protection locked="0"/>
    </xf>
    <xf numFmtId="165" fontId="7" fillId="2" borderId="2" xfId="0" applyNumberFormat="1" applyFont="1" applyFill="1" applyBorder="1" applyAlignment="1" applyProtection="1">
      <alignment vertical="top" shrinkToFit="1"/>
    </xf>
    <xf numFmtId="0" fontId="7" fillId="0" borderId="0" xfId="0" applyFont="1" applyBorder="1" applyAlignment="1" applyProtection="1">
      <alignment vertical="top" wrapText="1"/>
      <protection locked="0"/>
    </xf>
    <xf numFmtId="0" fontId="7" fillId="0" borderId="19" xfId="0" applyFont="1" applyBorder="1" applyAlignment="1" applyProtection="1">
      <protection locked="0"/>
    </xf>
    <xf numFmtId="0" fontId="11" fillId="0" borderId="2" xfId="0" applyFont="1" applyBorder="1" applyAlignment="1" applyProtection="1">
      <alignment horizontal="center" vertical="center" wrapText="1"/>
      <protection locked="0"/>
    </xf>
    <xf numFmtId="0" fontId="11" fillId="0" borderId="2" xfId="0" applyFont="1" applyBorder="1" applyAlignment="1" applyProtection="1">
      <alignment horizontal="left" vertical="top" wrapText="1"/>
      <protection locked="0"/>
    </xf>
    <xf numFmtId="0" fontId="11" fillId="0" borderId="2" xfId="0" applyFont="1" applyBorder="1" applyAlignment="1" applyProtection="1">
      <alignment vertical="top" wrapText="1"/>
      <protection locked="0"/>
    </xf>
    <xf numFmtId="164" fontId="7" fillId="3" borderId="2" xfId="1" applyFont="1" applyFill="1" applyBorder="1" applyAlignment="1" applyProtection="1">
      <alignment vertical="top" wrapText="1"/>
      <protection locked="0"/>
    </xf>
    <xf numFmtId="0" fontId="7" fillId="3" borderId="2" xfId="0" applyFont="1" applyFill="1" applyBorder="1" applyAlignment="1" applyProtection="1">
      <alignment vertical="top" wrapText="1"/>
      <protection locked="0"/>
    </xf>
    <xf numFmtId="165" fontId="7" fillId="2" borderId="2" xfId="0" applyNumberFormat="1" applyFont="1" applyFill="1" applyBorder="1" applyAlignment="1" applyProtection="1">
      <alignment vertical="top" wrapText="1"/>
    </xf>
    <xf numFmtId="165" fontId="7" fillId="2" borderId="2" xfId="0" applyNumberFormat="1" applyFont="1" applyFill="1" applyBorder="1" applyAlignment="1" applyProtection="1">
      <alignment horizontal="center" vertical="top" wrapText="1"/>
    </xf>
    <xf numFmtId="0" fontId="7" fillId="0" borderId="0" xfId="0" applyFont="1" applyAlignment="1" applyProtection="1">
      <protection locked="0"/>
    </xf>
    <xf numFmtId="0" fontId="7" fillId="0" borderId="0" xfId="0" applyFont="1" applyProtection="1">
      <protection locked="0"/>
    </xf>
    <xf numFmtId="0" fontId="11" fillId="0" borderId="0" xfId="0" applyFont="1" applyBorder="1" applyAlignment="1" applyProtection="1">
      <alignment horizontal="left" vertical="top" wrapText="1"/>
      <protection locked="0"/>
    </xf>
    <xf numFmtId="0" fontId="16" fillId="0" borderId="0" xfId="0" applyFont="1" applyAlignment="1" applyProtection="1">
      <alignment horizontal="left" wrapText="1"/>
      <protection locked="0"/>
    </xf>
    <xf numFmtId="0" fontId="10" fillId="0" borderId="0" xfId="0" applyFont="1" applyAlignment="1" applyProtection="1">
      <alignment horizontal="right" wrapText="1"/>
      <protection locked="0"/>
    </xf>
    <xf numFmtId="0" fontId="16" fillId="0" borderId="2" xfId="0" applyFont="1" applyBorder="1" applyAlignment="1" applyProtection="1">
      <alignment horizontal="center" wrapText="1"/>
      <protection locked="0"/>
    </xf>
    <xf numFmtId="0" fontId="16" fillId="0" borderId="2" xfId="0" applyFont="1" applyBorder="1" applyAlignment="1" applyProtection="1">
      <alignment horizontal="center" vertical="center" wrapText="1"/>
      <protection locked="0"/>
    </xf>
    <xf numFmtId="0" fontId="16" fillId="0" borderId="0" xfId="0" applyFont="1" applyAlignment="1" applyProtection="1">
      <alignment vertical="center"/>
      <protection locked="0"/>
    </xf>
    <xf numFmtId="0" fontId="10" fillId="0" borderId="2" xfId="0" applyFont="1" applyBorder="1" applyAlignment="1" applyProtection="1">
      <alignment horizontal="center" wrapText="1"/>
      <protection locked="0"/>
    </xf>
    <xf numFmtId="0" fontId="10" fillId="0" borderId="0" xfId="0" applyFont="1" applyProtection="1">
      <protection locked="0"/>
    </xf>
    <xf numFmtId="165" fontId="16" fillId="2" borderId="2" xfId="0" applyNumberFormat="1" applyFont="1" applyFill="1" applyBorder="1" applyAlignment="1" applyProtection="1">
      <alignment vertical="center" wrapText="1" shrinkToFit="1"/>
    </xf>
    <xf numFmtId="165" fontId="17" fillId="3" borderId="2" xfId="0" applyNumberFormat="1" applyFont="1" applyFill="1" applyBorder="1" applyAlignment="1" applyProtection="1">
      <alignment horizontal="center" vertical="center" shrinkToFit="1"/>
      <protection locked="0"/>
    </xf>
    <xf numFmtId="0" fontId="16" fillId="0" borderId="2" xfId="0" applyFont="1" applyBorder="1" applyAlignment="1" applyProtection="1">
      <alignment horizontal="left" vertical="center" wrapText="1"/>
      <protection locked="0"/>
    </xf>
    <xf numFmtId="0" fontId="16" fillId="0" borderId="2" xfId="0" applyFont="1" applyBorder="1" applyAlignment="1" applyProtection="1">
      <alignment horizontal="center" vertical="top" wrapText="1"/>
      <protection locked="0"/>
    </xf>
    <xf numFmtId="0" fontId="16" fillId="0" borderId="2" xfId="0" applyFont="1" applyBorder="1" applyAlignment="1" applyProtection="1">
      <alignment horizontal="left" vertical="top" wrapText="1"/>
      <protection locked="0"/>
    </xf>
    <xf numFmtId="165" fontId="10" fillId="2" borderId="2" xfId="0" applyNumberFormat="1" applyFont="1" applyFill="1" applyBorder="1" applyAlignment="1" applyProtection="1">
      <alignment horizontal="center" vertical="top" shrinkToFit="1"/>
      <protection locked="0"/>
    </xf>
    <xf numFmtId="0" fontId="16" fillId="0" borderId="0" xfId="0" applyFont="1" applyProtection="1">
      <protection locked="0"/>
    </xf>
    <xf numFmtId="0" fontId="10" fillId="0" borderId="0" xfId="0" applyFont="1" applyAlignment="1" applyProtection="1">
      <alignment horizontal="center" wrapText="1"/>
      <protection locked="0"/>
    </xf>
    <xf numFmtId="0" fontId="16" fillId="0" borderId="0" xfId="0" applyFont="1" applyBorder="1" applyAlignment="1" applyProtection="1">
      <protection locked="0"/>
    </xf>
    <xf numFmtId="0" fontId="10" fillId="0" borderId="0" xfId="0" applyFont="1" applyBorder="1" applyAlignment="1" applyProtection="1">
      <alignment horizontal="left"/>
      <protection locked="0"/>
    </xf>
    <xf numFmtId="0" fontId="10" fillId="0" borderId="2" xfId="0" applyFont="1" applyBorder="1" applyAlignment="1" applyProtection="1">
      <alignment horizontal="center" vertical="top" wrapText="1"/>
      <protection locked="0"/>
    </xf>
    <xf numFmtId="0" fontId="10" fillId="0" borderId="2" xfId="0" applyFont="1" applyBorder="1" applyAlignment="1" applyProtection="1">
      <alignment horizontal="center" vertical="center" wrapText="1"/>
      <protection locked="0"/>
    </xf>
    <xf numFmtId="0" fontId="16" fillId="3" borderId="2" xfId="0" applyFont="1" applyFill="1" applyBorder="1" applyAlignment="1" applyProtection="1">
      <alignment vertical="center" wrapText="1"/>
      <protection locked="0"/>
    </xf>
    <xf numFmtId="10" fontId="10" fillId="2" borderId="2" xfId="0" applyNumberFormat="1" applyFont="1" applyFill="1" applyBorder="1" applyAlignment="1" applyProtection="1">
      <alignment horizontal="center" vertical="center" shrinkToFit="1"/>
    </xf>
    <xf numFmtId="165" fontId="10" fillId="2" borderId="2" xfId="0" applyNumberFormat="1" applyFont="1" applyFill="1" applyBorder="1" applyAlignment="1" applyProtection="1">
      <alignment horizontal="center" vertical="center" shrinkToFit="1"/>
    </xf>
    <xf numFmtId="0" fontId="16" fillId="0" borderId="2" xfId="0" applyFont="1" applyBorder="1" applyAlignment="1" applyProtection="1">
      <alignment vertical="center"/>
      <protection locked="0"/>
    </xf>
    <xf numFmtId="0" fontId="16" fillId="0" borderId="0" xfId="0" applyFont="1" applyBorder="1" applyAlignment="1" applyProtection="1">
      <alignment horizontal="center" vertical="center"/>
      <protection locked="0"/>
    </xf>
    <xf numFmtId="0" fontId="16" fillId="0" borderId="0" xfId="0" applyFont="1" applyBorder="1" applyAlignment="1" applyProtection="1">
      <alignment vertical="center"/>
      <protection locked="0"/>
    </xf>
    <xf numFmtId="0" fontId="18" fillId="0" borderId="0" xfId="0" applyFont="1" applyBorder="1" applyAlignment="1" applyProtection="1">
      <alignment horizontal="left" vertical="top"/>
      <protection locked="0"/>
    </xf>
    <xf numFmtId="0" fontId="16" fillId="0" borderId="0" xfId="0" applyFont="1" applyBorder="1" applyAlignment="1" applyProtection="1">
      <alignment horizontal="right"/>
      <protection locked="0"/>
    </xf>
    <xf numFmtId="0" fontId="16" fillId="0" borderId="4"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0" fillId="0" borderId="7" xfId="0" applyFont="1" applyBorder="1" applyAlignment="1" applyProtection="1">
      <alignment horizontal="center" wrapText="1"/>
      <protection locked="0"/>
    </xf>
    <xf numFmtId="0" fontId="10" fillId="0" borderId="8" xfId="0" applyFont="1" applyBorder="1" applyAlignment="1" applyProtection="1">
      <alignment horizontal="center"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center" vertical="top" wrapText="1"/>
      <protection locked="0"/>
    </xf>
    <xf numFmtId="0" fontId="19" fillId="5" borderId="14" xfId="0" applyFont="1" applyFill="1" applyBorder="1" applyAlignment="1" applyProtection="1">
      <alignment horizontal="left" vertical="center" wrapText="1"/>
      <protection locked="0"/>
    </xf>
    <xf numFmtId="0" fontId="19" fillId="6" borderId="15" xfId="0" applyFont="1" applyFill="1" applyBorder="1" applyAlignment="1" applyProtection="1">
      <alignment horizontal="center" vertical="center" wrapText="1"/>
      <protection locked="0"/>
    </xf>
    <xf numFmtId="165" fontId="20" fillId="6" borderId="15" xfId="0" applyNumberFormat="1" applyFont="1" applyFill="1" applyBorder="1" applyAlignment="1" applyProtection="1">
      <alignment horizontal="center" vertical="center" shrinkToFit="1"/>
      <protection locked="0"/>
    </xf>
    <xf numFmtId="0" fontId="16" fillId="0" borderId="2" xfId="0" applyFont="1" applyBorder="1" applyAlignment="1" applyProtection="1">
      <alignment vertical="top" wrapText="1"/>
      <protection locked="0"/>
    </xf>
    <xf numFmtId="165" fontId="10" fillId="2" borderId="2" xfId="0" applyNumberFormat="1" applyFont="1" applyFill="1" applyBorder="1" applyAlignment="1" applyProtection="1">
      <alignment horizontal="center" shrinkToFit="1"/>
      <protection locked="0"/>
    </xf>
    <xf numFmtId="0" fontId="16" fillId="0" borderId="0" xfId="0" applyFont="1" applyBorder="1" applyAlignment="1" applyProtection="1">
      <alignment vertical="top" wrapText="1"/>
      <protection locked="0"/>
    </xf>
    <xf numFmtId="0" fontId="10" fillId="0" borderId="0" xfId="0" applyFont="1" applyBorder="1" applyAlignment="1" applyProtection="1">
      <alignment horizontal="left" vertical="top" wrapText="1"/>
      <protection locked="0"/>
    </xf>
    <xf numFmtId="0" fontId="16" fillId="0" borderId="0" xfId="0" applyFont="1" applyBorder="1" applyProtection="1">
      <protection locked="0"/>
    </xf>
    <xf numFmtId="0" fontId="16" fillId="0" borderId="0" xfId="0" applyFont="1" applyBorder="1" applyAlignment="1" applyProtection="1">
      <alignment horizontal="right" vertical="top" wrapText="1"/>
      <protection locked="0"/>
    </xf>
    <xf numFmtId="0" fontId="10" fillId="0" borderId="0" xfId="0" applyFont="1" applyBorder="1" applyAlignment="1" applyProtection="1">
      <alignment horizontal="right"/>
      <protection locked="0"/>
    </xf>
    <xf numFmtId="165" fontId="16" fillId="2" borderId="2" xfId="0" applyNumberFormat="1" applyFont="1" applyFill="1" applyBorder="1" applyAlignment="1" applyProtection="1">
      <alignment vertical="center" wrapText="1" shrinkToFit="1"/>
      <protection locked="0"/>
    </xf>
    <xf numFmtId="0" fontId="16" fillId="3" borderId="2" xfId="0" applyFont="1" applyFill="1" applyBorder="1" applyAlignment="1" applyProtection="1">
      <alignment horizontal="left" vertical="top" wrapText="1"/>
      <protection locked="0"/>
    </xf>
    <xf numFmtId="4" fontId="20" fillId="4" borderId="15" xfId="0" applyNumberFormat="1" applyFont="1" applyFill="1" applyBorder="1" applyAlignment="1" applyProtection="1">
      <alignment horizontal="center" vertical="center" shrinkToFit="1"/>
      <protection locked="0"/>
    </xf>
    <xf numFmtId="165" fontId="20" fillId="4" borderId="15" xfId="0" applyNumberFormat="1" applyFont="1" applyFill="1" applyBorder="1" applyAlignment="1" applyProtection="1">
      <alignment horizontal="center" vertical="center" shrinkToFit="1"/>
      <protection locked="0"/>
    </xf>
    <xf numFmtId="3" fontId="10" fillId="3" borderId="2" xfId="0" applyNumberFormat="1" applyFont="1" applyFill="1" applyBorder="1" applyAlignment="1" applyProtection="1">
      <alignment horizontal="center" vertical="top" shrinkToFit="1"/>
      <protection locked="0"/>
    </xf>
    <xf numFmtId="0" fontId="19" fillId="4" borderId="2" xfId="0" applyFont="1" applyFill="1" applyBorder="1" applyAlignment="1" applyProtection="1">
      <alignment horizontal="left" vertical="top" wrapText="1"/>
      <protection locked="0"/>
    </xf>
    <xf numFmtId="165" fontId="10" fillId="4" borderId="2" xfId="0" applyNumberFormat="1" applyFont="1" applyFill="1" applyBorder="1" applyAlignment="1" applyProtection="1">
      <alignment horizontal="center" vertical="center" shrinkToFit="1"/>
      <protection locked="0"/>
    </xf>
    <xf numFmtId="4" fontId="20" fillId="4" borderId="2" xfId="0" applyNumberFormat="1" applyFont="1" applyFill="1" applyBorder="1" applyAlignment="1" applyProtection="1">
      <alignment horizontal="center" vertical="center" shrinkToFit="1"/>
      <protection locked="0"/>
    </xf>
    <xf numFmtId="165" fontId="20" fillId="4" borderId="2" xfId="0" applyNumberFormat="1" applyFont="1" applyFill="1" applyBorder="1" applyAlignment="1" applyProtection="1">
      <alignment horizontal="center" vertical="center" shrinkToFit="1"/>
      <protection locked="0"/>
    </xf>
    <xf numFmtId="1" fontId="10" fillId="2" borderId="2" xfId="0" applyNumberFormat="1" applyFont="1" applyFill="1" applyBorder="1" applyAlignment="1" applyProtection="1">
      <alignment horizontal="center" vertical="top" shrinkToFit="1"/>
      <protection locked="0"/>
    </xf>
    <xf numFmtId="0" fontId="16" fillId="0" borderId="0" xfId="0" applyFont="1" applyBorder="1" applyAlignment="1" applyProtection="1">
      <alignment wrapText="1"/>
      <protection locked="0"/>
    </xf>
    <xf numFmtId="0" fontId="16" fillId="0" borderId="0" xfId="0" applyFont="1" applyBorder="1" applyAlignment="1" applyProtection="1">
      <alignment horizontal="right" wrapText="1"/>
      <protection locked="0"/>
    </xf>
    <xf numFmtId="0" fontId="16" fillId="0" borderId="0" xfId="0" applyFont="1" applyBorder="1" applyAlignment="1" applyProtection="1">
      <alignment horizontal="center" wrapText="1"/>
      <protection locked="0"/>
    </xf>
    <xf numFmtId="0" fontId="16" fillId="0" borderId="0" xfId="0" applyFont="1" applyBorder="1" applyAlignment="1" applyProtection="1">
      <alignment horizontal="left"/>
      <protection locked="0"/>
    </xf>
    <xf numFmtId="165" fontId="16" fillId="2" borderId="2" xfId="0" applyNumberFormat="1" applyFont="1" applyFill="1" applyBorder="1" applyAlignment="1" applyProtection="1">
      <alignment horizontal="left" vertical="center" wrapText="1" shrinkToFit="1"/>
    </xf>
    <xf numFmtId="165" fontId="10" fillId="2" borderId="2" xfId="0" applyNumberFormat="1" applyFont="1" applyFill="1" applyBorder="1" applyAlignment="1" applyProtection="1">
      <alignment horizontal="center" vertical="center" wrapText="1" shrinkToFit="1"/>
    </xf>
    <xf numFmtId="0" fontId="16" fillId="0" borderId="0" xfId="0" applyFont="1" applyAlignment="1" applyProtection="1">
      <alignment wrapText="1"/>
      <protection locked="0"/>
    </xf>
    <xf numFmtId="165" fontId="10" fillId="2" borderId="2" xfId="0" applyNumberFormat="1" applyFont="1" applyFill="1" applyBorder="1" applyAlignment="1" applyProtection="1">
      <alignment horizontal="left" vertical="center" wrapText="1" shrinkToFit="1"/>
    </xf>
    <xf numFmtId="0" fontId="10" fillId="0" borderId="7"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2" borderId="2" xfId="0" applyFont="1" applyFill="1" applyBorder="1" applyAlignment="1" applyProtection="1">
      <alignment horizontal="left" vertical="center" wrapText="1"/>
      <protection locked="0"/>
    </xf>
    <xf numFmtId="165" fontId="10" fillId="2" borderId="2" xfId="0" applyNumberFormat="1" applyFont="1" applyFill="1" applyBorder="1" applyAlignment="1" applyProtection="1">
      <alignment horizontal="center" vertical="center" shrinkToFit="1"/>
      <protection locked="0"/>
    </xf>
    <xf numFmtId="9" fontId="10" fillId="2" borderId="2" xfId="2" applyFont="1" applyFill="1" applyBorder="1" applyAlignment="1" applyProtection="1">
      <alignment horizontal="center" vertical="center" shrinkToFit="1"/>
      <protection locked="0"/>
    </xf>
    <xf numFmtId="0" fontId="16" fillId="3" borderId="2" xfId="0" applyFont="1" applyFill="1" applyBorder="1" applyAlignment="1" applyProtection="1">
      <alignment horizontal="left" vertical="center" wrapText="1"/>
      <protection locked="0"/>
    </xf>
    <xf numFmtId="165" fontId="17" fillId="3" borderId="2" xfId="1" applyNumberFormat="1" applyFont="1" applyFill="1" applyBorder="1" applyAlignment="1" applyProtection="1">
      <alignment horizontal="center" vertical="center" wrapText="1"/>
      <protection locked="0"/>
    </xf>
    <xf numFmtId="0" fontId="16" fillId="0" borderId="0"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0" fillId="2" borderId="2" xfId="0" applyFont="1" applyFill="1" applyBorder="1" applyAlignment="1" applyProtection="1">
      <alignment horizontal="left" vertical="center" wrapText="1"/>
      <protection locked="0"/>
    </xf>
    <xf numFmtId="165" fontId="20" fillId="4" borderId="15" xfId="1" applyNumberFormat="1" applyFont="1" applyFill="1" applyBorder="1" applyAlignment="1" applyProtection="1">
      <alignment horizontal="center" vertical="center" shrinkToFit="1"/>
      <protection locked="0"/>
    </xf>
    <xf numFmtId="3" fontId="20" fillId="4" borderId="26" xfId="0" applyNumberFormat="1"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right" vertical="center" wrapText="1"/>
      <protection locked="0"/>
    </xf>
    <xf numFmtId="0" fontId="16" fillId="0" borderId="38" xfId="0" applyFont="1" applyBorder="1" applyAlignment="1" applyProtection="1">
      <alignment horizontal="center" vertical="center" wrapText="1"/>
      <protection locked="0"/>
    </xf>
    <xf numFmtId="0" fontId="16" fillId="0" borderId="39" xfId="0" applyFont="1" applyBorder="1" applyAlignment="1" applyProtection="1">
      <alignment horizontal="center" vertical="center" wrapText="1"/>
      <protection locked="0"/>
    </xf>
    <xf numFmtId="0" fontId="10" fillId="0" borderId="40" xfId="0" applyFont="1" applyBorder="1" applyAlignment="1" applyProtection="1">
      <alignment horizontal="center" wrapText="1"/>
      <protection locked="0"/>
    </xf>
    <xf numFmtId="0" fontId="16" fillId="0" borderId="7" xfId="0" applyFont="1" applyFill="1" applyBorder="1" applyAlignment="1" applyProtection="1">
      <alignment horizontal="center" wrapText="1"/>
      <protection locked="0"/>
    </xf>
    <xf numFmtId="0" fontId="16" fillId="2" borderId="2" xfId="0" applyFont="1" applyFill="1" applyBorder="1" applyAlignment="1" applyProtection="1">
      <alignment horizontal="left" vertical="top" wrapText="1"/>
      <protection locked="0"/>
    </xf>
    <xf numFmtId="165" fontId="10" fillId="2" borderId="40" xfId="0" applyNumberFormat="1" applyFont="1" applyFill="1" applyBorder="1" applyAlignment="1" applyProtection="1">
      <alignment horizontal="center" vertical="top" wrapText="1"/>
      <protection locked="0"/>
    </xf>
    <xf numFmtId="10" fontId="10" fillId="2" borderId="40" xfId="2" applyNumberFormat="1" applyFont="1" applyFill="1" applyBorder="1" applyAlignment="1" applyProtection="1">
      <alignment horizontal="center" vertical="top" wrapText="1"/>
      <protection locked="0"/>
    </xf>
    <xf numFmtId="0" fontId="16" fillId="2" borderId="9" xfId="0" applyFont="1" applyFill="1" applyBorder="1" applyAlignment="1" applyProtection="1">
      <alignment horizontal="left" vertical="top" wrapText="1"/>
      <protection locked="0"/>
    </xf>
    <xf numFmtId="3" fontId="10" fillId="2" borderId="41" xfId="0" applyNumberFormat="1" applyFont="1" applyFill="1" applyBorder="1" applyAlignment="1" applyProtection="1">
      <alignment horizontal="center" vertical="top" wrapText="1"/>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left" vertical="center" wrapText="1"/>
      <protection locked="0"/>
    </xf>
    <xf numFmtId="0" fontId="11" fillId="0" borderId="0" xfId="0" applyFont="1" applyAlignment="1" applyProtection="1">
      <alignment wrapText="1"/>
      <protection locked="0"/>
    </xf>
    <xf numFmtId="0" fontId="16" fillId="0" borderId="0" xfId="0" applyFont="1" applyAlignment="1" applyProtection="1">
      <alignment horizontal="center" wrapText="1"/>
      <protection locked="0"/>
    </xf>
    <xf numFmtId="0" fontId="23" fillId="7" borderId="0" xfId="0" applyFont="1" applyFill="1" applyAlignment="1" applyProtection="1">
      <alignment horizontal="left"/>
      <protection locked="0"/>
    </xf>
    <xf numFmtId="0" fontId="23" fillId="7" borderId="0" xfId="0" applyFont="1" applyFill="1" applyProtection="1">
      <protection locked="0"/>
    </xf>
    <xf numFmtId="0" fontId="23" fillId="0" borderId="0" xfId="0" applyFont="1"/>
    <xf numFmtId="0" fontId="23" fillId="7" borderId="0" xfId="0" applyFont="1" applyFill="1" applyAlignment="1" applyProtection="1">
      <alignment horizontal="left" vertical="top"/>
      <protection locked="0"/>
    </xf>
    <xf numFmtId="0" fontId="23" fillId="7" borderId="0" xfId="0" applyFont="1" applyFill="1" applyBorder="1" applyProtection="1">
      <protection locked="0"/>
    </xf>
    <xf numFmtId="0" fontId="25" fillId="0" borderId="0" xfId="0" applyFont="1" applyBorder="1"/>
    <xf numFmtId="0" fontId="24" fillId="0" borderId="0" xfId="0" applyFont="1" applyBorder="1" applyAlignment="1" applyProtection="1">
      <alignment horizontal="left" vertical="top" wrapText="1"/>
      <protection locked="0"/>
    </xf>
    <xf numFmtId="0" fontId="7" fillId="0" borderId="20" xfId="0" applyFont="1" applyBorder="1" applyAlignment="1" applyProtection="1">
      <alignment vertical="top"/>
      <protection locked="0"/>
    </xf>
    <xf numFmtId="0" fontId="11" fillId="0" borderId="0" xfId="0" applyFont="1" applyBorder="1" applyAlignment="1" applyProtection="1">
      <alignment vertical="top"/>
      <protection locked="0"/>
    </xf>
    <xf numFmtId="0" fontId="3" fillId="0" borderId="0" xfId="0" applyFont="1" applyAlignment="1"/>
    <xf numFmtId="0" fontId="3" fillId="0" borderId="0" xfId="0" applyFont="1" applyAlignment="1">
      <alignment horizontal="left"/>
    </xf>
    <xf numFmtId="0" fontId="12" fillId="0" borderId="0" xfId="0" applyFont="1" applyFill="1" applyBorder="1" applyAlignment="1" applyProtection="1">
      <alignment vertical="top" wrapText="1"/>
      <protection locked="0"/>
    </xf>
    <xf numFmtId="0" fontId="12" fillId="0" borderId="0" xfId="0" applyFont="1" applyFill="1" applyBorder="1" applyAlignment="1" applyProtection="1">
      <alignment horizontal="left" vertical="top" wrapText="1"/>
      <protection locked="0"/>
    </xf>
    <xf numFmtId="0" fontId="26" fillId="0" borderId="0" xfId="0" applyFont="1" applyBorder="1" applyAlignment="1" applyProtection="1">
      <alignment horizontal="left" vertical="top" wrapText="1"/>
      <protection locked="0"/>
    </xf>
    <xf numFmtId="0" fontId="28" fillId="0" borderId="0" xfId="0" applyFont="1" applyBorder="1" applyAlignment="1" applyProtection="1">
      <alignment horizontal="left" vertical="top" wrapText="1"/>
      <protection locked="0"/>
    </xf>
    <xf numFmtId="0" fontId="26" fillId="0" borderId="0" xfId="0" applyFont="1" applyBorder="1" applyAlignment="1" applyProtection="1">
      <alignment horizontal="left" vertical="top"/>
      <protection locked="0"/>
    </xf>
    <xf numFmtId="43" fontId="12" fillId="0" borderId="0" xfId="3" applyFont="1" applyFill="1" applyBorder="1" applyAlignment="1" applyProtection="1">
      <alignment vertical="top" wrapText="1"/>
      <protection locked="0"/>
    </xf>
    <xf numFmtId="0" fontId="3" fillId="0" borderId="0" xfId="0" applyFont="1" applyBorder="1" applyAlignment="1" applyProtection="1">
      <alignment horizontal="left" vertical="top" wrapText="1"/>
      <protection locked="0"/>
    </xf>
    <xf numFmtId="0" fontId="15" fillId="0" borderId="31" xfId="0" applyFont="1" applyBorder="1" applyAlignment="1" applyProtection="1">
      <alignment vertical="top" wrapText="1"/>
      <protection locked="0"/>
    </xf>
    <xf numFmtId="0" fontId="15" fillId="0" borderId="32" xfId="0" applyFont="1" applyBorder="1" applyAlignment="1" applyProtection="1">
      <alignment vertical="top" wrapText="1"/>
      <protection locked="0"/>
    </xf>
    <xf numFmtId="0" fontId="15" fillId="0" borderId="33" xfId="0" applyFont="1" applyBorder="1" applyAlignment="1" applyProtection="1">
      <alignment vertical="top" wrapText="1"/>
      <protection locked="0"/>
    </xf>
    <xf numFmtId="0" fontId="15" fillId="0" borderId="14" xfId="0" applyFont="1" applyBorder="1" applyAlignment="1" applyProtection="1">
      <alignment vertical="top" wrapText="1"/>
      <protection locked="0"/>
    </xf>
    <xf numFmtId="0" fontId="15" fillId="0" borderId="29" xfId="0" applyFont="1" applyBorder="1" applyAlignment="1" applyProtection="1">
      <alignment vertical="top" wrapText="1"/>
      <protection locked="0"/>
    </xf>
    <xf numFmtId="0" fontId="15" fillId="0" borderId="30" xfId="0" applyFont="1" applyBorder="1" applyAlignment="1" applyProtection="1">
      <alignment vertical="top" wrapText="1"/>
      <protection locked="0"/>
    </xf>
    <xf numFmtId="0" fontId="11" fillId="0" borderId="22" xfId="0" applyFont="1" applyBorder="1" applyAlignment="1" applyProtection="1">
      <alignment vertical="top" wrapText="1"/>
      <protection locked="0"/>
    </xf>
    <xf numFmtId="0" fontId="11" fillId="0" borderId="23" xfId="0" applyFont="1" applyBorder="1" applyAlignment="1" applyProtection="1">
      <alignment vertical="top" wrapText="1"/>
      <protection locked="0"/>
    </xf>
    <xf numFmtId="0" fontId="11" fillId="0" borderId="24" xfId="0" applyFont="1" applyBorder="1" applyAlignment="1" applyProtection="1">
      <alignment vertical="top" wrapText="1"/>
      <protection locked="0"/>
    </xf>
    <xf numFmtId="0" fontId="11" fillId="0" borderId="14" xfId="0" applyFont="1" applyBorder="1" applyAlignment="1" applyProtection="1">
      <alignment vertical="top" wrapText="1"/>
      <protection locked="0"/>
    </xf>
    <xf numFmtId="0" fontId="11" fillId="0" borderId="29" xfId="0" applyFont="1" applyBorder="1" applyAlignment="1" applyProtection="1">
      <alignment vertical="top" wrapText="1"/>
      <protection locked="0"/>
    </xf>
    <xf numFmtId="0" fontId="11" fillId="0" borderId="30" xfId="0" applyFont="1" applyBorder="1" applyAlignment="1" applyProtection="1">
      <alignment vertical="top" wrapText="1"/>
      <protection locked="0"/>
    </xf>
    <xf numFmtId="0" fontId="7" fillId="0" borderId="0" xfId="0" applyFont="1" applyAlignment="1" applyProtection="1">
      <alignment horizontal="left" wrapText="1"/>
      <protection locked="0"/>
    </xf>
    <xf numFmtId="0" fontId="7" fillId="0" borderId="2" xfId="0" applyFont="1" applyBorder="1" applyAlignment="1" applyProtection="1">
      <alignment horizontal="left" vertical="top" wrapText="1"/>
      <protection locked="0"/>
    </xf>
    <xf numFmtId="0" fontId="23" fillId="7" borderId="0" xfId="0" applyFont="1" applyFill="1" applyBorder="1" applyAlignment="1" applyProtection="1">
      <alignment horizontal="left" wrapText="1"/>
      <protection locked="0"/>
    </xf>
    <xf numFmtId="0" fontId="26" fillId="0" borderId="0" xfId="0" applyFont="1" applyBorder="1" applyAlignment="1" applyProtection="1">
      <alignment horizontal="left" vertical="top" wrapText="1"/>
      <protection locked="0"/>
    </xf>
    <xf numFmtId="0" fontId="16" fillId="0" borderId="13"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22" fillId="0" borderId="0" xfId="0" applyFont="1" applyAlignment="1" applyProtection="1">
      <alignment horizontal="left" vertical="center" wrapText="1"/>
      <protection locked="0"/>
    </xf>
    <xf numFmtId="0" fontId="23" fillId="7" borderId="0" xfId="0" applyFont="1" applyFill="1" applyBorder="1" applyAlignment="1" applyProtection="1">
      <alignment horizontal="left"/>
      <protection locked="0"/>
    </xf>
    <xf numFmtId="0" fontId="11" fillId="0" borderId="0"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29" xfId="0" applyFont="1" applyBorder="1" applyAlignment="1" applyProtection="1">
      <alignment horizontal="left" vertical="top" wrapText="1"/>
      <protection locked="0"/>
    </xf>
    <xf numFmtId="0" fontId="11" fillId="0" borderId="30" xfId="0" applyFont="1" applyBorder="1" applyAlignment="1" applyProtection="1">
      <alignment horizontal="left" vertical="top" wrapText="1"/>
      <protection locked="0"/>
    </xf>
    <xf numFmtId="0" fontId="11" fillId="0" borderId="17" xfId="0" applyFont="1" applyBorder="1" applyAlignment="1" applyProtection="1">
      <alignment vertical="top" wrapText="1"/>
      <protection locked="0"/>
    </xf>
    <xf numFmtId="0" fontId="11" fillId="0" borderId="1" xfId="0" applyFont="1" applyBorder="1" applyAlignment="1" applyProtection="1">
      <alignment vertical="top" wrapText="1"/>
      <protection locked="0"/>
    </xf>
    <xf numFmtId="0" fontId="11" fillId="0" borderId="18" xfId="0" applyFont="1" applyBorder="1" applyAlignment="1" applyProtection="1">
      <alignment vertical="top" wrapText="1"/>
      <protection locked="0"/>
    </xf>
    <xf numFmtId="0" fontId="11" fillId="0" borderId="27" xfId="0" applyFont="1" applyBorder="1" applyAlignment="1" applyProtection="1">
      <alignment vertical="top" wrapText="1"/>
      <protection locked="0"/>
    </xf>
    <xf numFmtId="0" fontId="11" fillId="0" borderId="28" xfId="0" applyFont="1" applyBorder="1" applyAlignment="1" applyProtection="1">
      <alignment vertical="top" wrapText="1"/>
      <protection locked="0"/>
    </xf>
    <xf numFmtId="0" fontId="12" fillId="0" borderId="0" xfId="0" applyFont="1" applyBorder="1" applyAlignment="1" applyProtection="1">
      <alignment horizontal="left" vertical="top" wrapText="1"/>
      <protection locked="0"/>
    </xf>
    <xf numFmtId="0" fontId="7" fillId="0" borderId="29" xfId="0" applyFont="1" applyBorder="1" applyAlignment="1" applyProtection="1">
      <alignment vertical="top" wrapText="1"/>
      <protection locked="0"/>
    </xf>
    <xf numFmtId="0" fontId="7" fillId="0" borderId="30" xfId="0" applyFont="1" applyBorder="1" applyAlignment="1" applyProtection="1">
      <alignment vertical="top" wrapText="1"/>
      <protection locked="0"/>
    </xf>
    <xf numFmtId="0" fontId="7" fillId="0" borderId="32" xfId="0" applyFont="1" applyBorder="1" applyAlignment="1" applyProtection="1">
      <alignment vertical="top" wrapText="1"/>
      <protection locked="0"/>
    </xf>
    <xf numFmtId="0" fontId="7" fillId="0" borderId="33" xfId="0" applyFont="1" applyBorder="1" applyAlignment="1" applyProtection="1">
      <alignment vertical="top" wrapText="1"/>
      <protection locked="0"/>
    </xf>
    <xf numFmtId="0" fontId="16" fillId="0" borderId="2" xfId="0" applyFont="1" applyBorder="1" applyAlignment="1" applyProtection="1">
      <alignment horizontal="center" vertical="center" wrapText="1"/>
      <protection locked="0"/>
    </xf>
    <xf numFmtId="0" fontId="24" fillId="0" borderId="0" xfId="0" applyFont="1" applyBorder="1" applyAlignment="1" applyProtection="1">
      <alignment horizontal="left" vertical="top" wrapText="1"/>
      <protection locked="0"/>
    </xf>
    <xf numFmtId="0" fontId="16" fillId="2" borderId="13"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left" vertical="center" wrapText="1"/>
      <protection locked="0"/>
    </xf>
    <xf numFmtId="0" fontId="16" fillId="2" borderId="8" xfId="0" applyFont="1" applyFill="1" applyBorder="1" applyAlignment="1" applyProtection="1">
      <alignment horizontal="left" vertical="center" wrapText="1"/>
      <protection locked="0"/>
    </xf>
    <xf numFmtId="0" fontId="16" fillId="2" borderId="25" xfId="0" applyFont="1" applyFill="1" applyBorder="1" applyAlignment="1" applyProtection="1">
      <alignment horizontal="left" vertical="center" wrapText="1"/>
      <protection locked="0"/>
    </xf>
    <xf numFmtId="0" fontId="16" fillId="0" borderId="12"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23" fillId="7" borderId="0" xfId="0" applyFont="1" applyFill="1" applyBorder="1" applyAlignment="1" applyProtection="1">
      <alignment horizontal="left" vertical="top" wrapText="1"/>
      <protection locked="0"/>
    </xf>
    <xf numFmtId="0" fontId="23" fillId="7" borderId="0" xfId="0" applyFont="1" applyFill="1" applyBorder="1" applyAlignment="1" applyProtection="1">
      <alignment vertical="center" wrapText="1"/>
      <protection locked="0"/>
    </xf>
    <xf numFmtId="0" fontId="11" fillId="0" borderId="34" xfId="0" applyFont="1" applyBorder="1" applyAlignment="1" applyProtection="1">
      <alignment vertical="top" wrapText="1"/>
      <protection locked="0"/>
    </xf>
    <xf numFmtId="0" fontId="11" fillId="0" borderId="0" xfId="0" applyFont="1" applyAlignment="1" applyProtection="1">
      <alignment horizontal="left" vertical="top"/>
      <protection locked="0"/>
    </xf>
    <xf numFmtId="0" fontId="11" fillId="0" borderId="0" xfId="0" applyFont="1" applyAlignment="1" applyProtection="1">
      <alignment horizontal="left" vertical="top" wrapText="1" indent="2"/>
      <protection locked="0"/>
    </xf>
    <xf numFmtId="0" fontId="11" fillId="0" borderId="42" xfId="0" applyFont="1" applyBorder="1" applyAlignment="1" applyProtection="1">
      <alignment horizontal="left" vertical="top" wrapText="1" indent="2"/>
      <protection locked="0"/>
    </xf>
    <xf numFmtId="0" fontId="11" fillId="0" borderId="0" xfId="0" applyFont="1" applyAlignment="1" applyProtection="1">
      <alignment horizontal="left" vertical="top" indent="2"/>
      <protection locked="0"/>
    </xf>
    <xf numFmtId="0" fontId="11" fillId="0" borderId="42" xfId="0" applyFont="1" applyBorder="1" applyAlignment="1" applyProtection="1">
      <alignment horizontal="left" vertical="top" indent="2"/>
      <protection locked="0"/>
    </xf>
    <xf numFmtId="0" fontId="11" fillId="0" borderId="36" xfId="0" applyFont="1" applyBorder="1" applyAlignment="1" applyProtection="1">
      <alignment vertical="top" wrapText="1"/>
      <protection locked="0"/>
    </xf>
    <xf numFmtId="0" fontId="11" fillId="0" borderId="37" xfId="0" applyFont="1" applyBorder="1" applyAlignment="1" applyProtection="1">
      <alignment vertical="top" wrapText="1"/>
      <protection locked="0"/>
    </xf>
    <xf numFmtId="0" fontId="7" fillId="0" borderId="19" xfId="0" applyFont="1" applyBorder="1" applyAlignment="1" applyProtection="1">
      <protection locked="0"/>
    </xf>
    <xf numFmtId="0" fontId="7" fillId="0" borderId="0" xfId="0" applyFont="1" applyAlignment="1" applyProtection="1">
      <alignment vertical="top"/>
      <protection locked="0"/>
    </xf>
    <xf numFmtId="0" fontId="7" fillId="0" borderId="0" xfId="0" applyFont="1" applyBorder="1" applyAlignment="1" applyProtection="1">
      <alignment vertical="top" wrapText="1"/>
      <protection locked="0"/>
    </xf>
    <xf numFmtId="0" fontId="7" fillId="0" borderId="29" xfId="0" applyFont="1" applyFill="1" applyBorder="1" applyAlignment="1" applyProtection="1">
      <alignment vertical="top" wrapText="1"/>
      <protection locked="0"/>
    </xf>
    <xf numFmtId="0" fontId="7" fillId="0" borderId="30" xfId="0" applyFont="1" applyFill="1" applyBorder="1" applyAlignment="1" applyProtection="1">
      <alignment vertical="top" wrapText="1"/>
      <protection locked="0"/>
    </xf>
    <xf numFmtId="0" fontId="8" fillId="0" borderId="0" xfId="0" applyFont="1" applyAlignment="1" applyProtection="1">
      <alignment horizontal="center" vertical="center"/>
      <protection locked="0"/>
    </xf>
    <xf numFmtId="0" fontId="4" fillId="2" borderId="8" xfId="0" applyFont="1" applyFill="1" applyBorder="1" applyAlignment="1" applyProtection="1">
      <alignment horizontal="left" vertical="center" wrapText="1"/>
    </xf>
    <xf numFmtId="0" fontId="4" fillId="2" borderId="25" xfId="0" applyFont="1" applyFill="1" applyBorder="1" applyAlignment="1" applyProtection="1">
      <alignment horizontal="left" vertical="center" wrapText="1"/>
    </xf>
    <xf numFmtId="0" fontId="29" fillId="0" borderId="34" xfId="0" applyFont="1" applyBorder="1" applyAlignment="1" applyProtection="1">
      <alignment vertical="top" wrapText="1"/>
      <protection locked="0"/>
    </xf>
    <xf numFmtId="0" fontId="29" fillId="0" borderId="0" xfId="0" applyFont="1" applyBorder="1" applyAlignment="1" applyProtection="1">
      <alignment horizontal="left" vertical="top"/>
      <protection locked="0"/>
    </xf>
    <xf numFmtId="0" fontId="29" fillId="0" borderId="21" xfId="0" applyFont="1" applyFill="1" applyBorder="1" applyAlignment="1" applyProtection="1">
      <alignment vertical="top" wrapText="1"/>
      <protection locked="0"/>
    </xf>
    <xf numFmtId="0" fontId="29" fillId="0" borderId="0" xfId="0" applyFont="1" applyFill="1" applyBorder="1" applyAlignment="1" applyProtection="1">
      <alignment vertical="top" wrapText="1"/>
      <protection locked="0"/>
    </xf>
    <xf numFmtId="43" fontId="29" fillId="0" borderId="0" xfId="3" applyFont="1" applyFill="1" applyBorder="1" applyAlignment="1" applyProtection="1">
      <alignment vertical="top" wrapText="1"/>
      <protection locked="0"/>
    </xf>
    <xf numFmtId="0" fontId="29" fillId="0" borderId="0" xfId="0" applyFont="1" applyBorder="1" applyAlignment="1" applyProtection="1">
      <alignment horizontal="left" vertical="top" wrapText="1"/>
      <protection locked="0"/>
    </xf>
    <xf numFmtId="0" fontId="30" fillId="0" borderId="29" xfId="0" applyFont="1" applyFill="1" applyBorder="1" applyAlignment="1" applyProtection="1">
      <alignment vertical="top" wrapText="1"/>
      <protection locked="0"/>
    </xf>
    <xf numFmtId="0" fontId="29" fillId="0" borderId="22" xfId="0" applyFont="1" applyBorder="1" applyAlignment="1" applyProtection="1">
      <alignment horizontal="left" vertical="top" wrapText="1"/>
      <protection locked="0"/>
    </xf>
    <xf numFmtId="0" fontId="29" fillId="0" borderId="23" xfId="0" applyFont="1" applyBorder="1" applyAlignment="1" applyProtection="1">
      <alignment horizontal="left" vertical="top" wrapText="1"/>
      <protection locked="0"/>
    </xf>
    <xf numFmtId="0" fontId="29" fillId="0" borderId="24" xfId="0" applyFont="1" applyBorder="1" applyAlignment="1" applyProtection="1">
      <alignment horizontal="left" vertical="top" wrapText="1"/>
      <protection locked="0"/>
    </xf>
    <xf numFmtId="0" fontId="29" fillId="0" borderId="14" xfId="0" applyFont="1" applyBorder="1" applyAlignment="1" applyProtection="1">
      <alignment horizontal="left" vertical="top" wrapText="1"/>
      <protection locked="0"/>
    </xf>
    <xf numFmtId="0" fontId="29" fillId="0" borderId="29" xfId="0" applyFont="1" applyBorder="1" applyAlignment="1" applyProtection="1">
      <alignment horizontal="left" vertical="top" wrapText="1"/>
      <protection locked="0"/>
    </xf>
    <xf numFmtId="0" fontId="29" fillId="0" borderId="30" xfId="0" applyFont="1" applyBorder="1" applyAlignment="1" applyProtection="1">
      <alignment horizontal="left" vertical="top" wrapText="1"/>
      <protection locked="0"/>
    </xf>
    <xf numFmtId="0" fontId="29" fillId="0" borderId="14" xfId="0" applyFont="1" applyBorder="1" applyAlignment="1" applyProtection="1">
      <alignment vertical="top" wrapText="1"/>
      <protection locked="0"/>
    </xf>
    <xf numFmtId="0" fontId="29" fillId="0" borderId="29" xfId="0" applyFont="1" applyBorder="1" applyAlignment="1" applyProtection="1">
      <alignment vertical="top" wrapText="1"/>
      <protection locked="0"/>
    </xf>
    <xf numFmtId="0" fontId="29" fillId="0" borderId="30" xfId="0" applyFont="1" applyBorder="1" applyAlignment="1" applyProtection="1">
      <alignment vertical="top" wrapText="1"/>
      <protection locked="0"/>
    </xf>
    <xf numFmtId="0" fontId="7" fillId="0" borderId="16" xfId="0" applyFont="1" applyBorder="1" applyAlignment="1" applyProtection="1">
      <alignment vertical="top" wrapText="1"/>
      <protection locked="0"/>
    </xf>
  </cellXfs>
  <cellStyles count="4">
    <cellStyle name="Денежный" xfId="1" builtinId="4"/>
    <cellStyle name="Обычный" xfId="0" builtinId="0"/>
    <cellStyle name="Процентный" xfId="2" builtinId="5"/>
    <cellStyle name="Финансовый" xfId="3" builtin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pageSetUpPr fitToPage="1"/>
  </sheetPr>
  <dimension ref="A1:IV199"/>
  <sheetViews>
    <sheetView tabSelected="1" zoomScale="85" zoomScaleNormal="85" zoomScaleSheetLayoutView="70" zoomScalePageLayoutView="40" workbookViewId="0">
      <selection sqref="A1:G1"/>
    </sheetView>
  </sheetViews>
  <sheetFormatPr defaultColWidth="9.109375" defaultRowHeight="21" x14ac:dyDescent="0.4"/>
  <cols>
    <col min="1" max="1" width="9.5546875" style="38" customWidth="1"/>
    <col min="2" max="2" width="71" style="143" customWidth="1"/>
    <col min="3" max="3" width="25" style="38" customWidth="1"/>
    <col min="4" max="4" width="19.88671875" style="38" customWidth="1"/>
    <col min="5" max="5" width="18.6640625" style="38" customWidth="1"/>
    <col min="6" max="7" width="16.6640625" style="38" customWidth="1"/>
    <col min="8" max="8" width="31.5546875" style="1" customWidth="1"/>
    <col min="9" max="16384" width="9.109375" style="1"/>
  </cols>
  <sheetData>
    <row r="1" spans="1:7" ht="31.8" x14ac:dyDescent="0.3">
      <c r="A1" s="181" t="s">
        <v>90</v>
      </c>
      <c r="B1" s="181"/>
      <c r="C1" s="181"/>
      <c r="D1" s="181"/>
      <c r="E1" s="181"/>
      <c r="F1" s="181"/>
      <c r="G1" s="181"/>
    </row>
    <row r="2" spans="1:7" ht="22.5" customHeight="1" x14ac:dyDescent="0.3">
      <c r="A2" s="182" t="s">
        <v>193</v>
      </c>
      <c r="B2" s="182"/>
      <c r="C2" s="182"/>
      <c r="D2" s="182"/>
      <c r="E2" s="182"/>
      <c r="F2" s="182"/>
      <c r="G2" s="182"/>
    </row>
    <row r="3" spans="1:7" ht="22.5" customHeight="1" x14ac:dyDescent="0.3">
      <c r="A3" s="31"/>
      <c r="B3" s="31"/>
      <c r="C3" s="31"/>
      <c r="D3" s="31"/>
      <c r="E3" s="31"/>
      <c r="F3" s="31"/>
      <c r="G3" s="31"/>
    </row>
    <row r="4" spans="1:7" s="147" customFormat="1" ht="26.4" x14ac:dyDescent="0.55000000000000004">
      <c r="A4" s="145" t="s">
        <v>61</v>
      </c>
      <c r="B4" s="145" t="s">
        <v>62</v>
      </c>
      <c r="C4" s="146"/>
      <c r="D4" s="146"/>
      <c r="E4" s="146"/>
      <c r="F4" s="146"/>
      <c r="G4" s="146"/>
    </row>
    <row r="5" spans="1:7" ht="21.6" x14ac:dyDescent="0.3">
      <c r="A5" s="152" t="s">
        <v>135</v>
      </c>
      <c r="B5" s="194" t="s">
        <v>137</v>
      </c>
      <c r="C5" s="194"/>
      <c r="D5" s="194"/>
      <c r="E5" s="194"/>
      <c r="F5" s="194"/>
      <c r="G5" s="195"/>
    </row>
    <row r="6" spans="1:7" x14ac:dyDescent="0.3">
      <c r="A6" s="172" t="s">
        <v>195</v>
      </c>
      <c r="B6" s="173"/>
      <c r="C6" s="173"/>
      <c r="D6" s="173"/>
      <c r="E6" s="173"/>
      <c r="F6" s="173"/>
      <c r="G6" s="174"/>
    </row>
    <row r="7" spans="1:7" x14ac:dyDescent="0.3">
      <c r="A7" s="172" t="s">
        <v>196</v>
      </c>
      <c r="B7" s="173"/>
      <c r="C7" s="173"/>
      <c r="D7" s="173"/>
      <c r="E7" s="173"/>
      <c r="F7" s="173"/>
      <c r="G7" s="174"/>
    </row>
    <row r="8" spans="1:7" x14ac:dyDescent="0.3">
      <c r="A8" s="172" t="s">
        <v>197</v>
      </c>
      <c r="B8" s="173"/>
      <c r="C8" s="173"/>
      <c r="D8" s="173"/>
      <c r="E8" s="173"/>
      <c r="F8" s="173"/>
      <c r="G8" s="174"/>
    </row>
    <row r="9" spans="1:7" x14ac:dyDescent="0.3">
      <c r="A9" s="172" t="s">
        <v>198</v>
      </c>
      <c r="B9" s="173"/>
      <c r="C9" s="173"/>
      <c r="D9" s="173"/>
      <c r="E9" s="173"/>
      <c r="F9" s="173"/>
      <c r="G9" s="174"/>
    </row>
    <row r="10" spans="1:7" x14ac:dyDescent="0.3">
      <c r="A10" s="185" t="s">
        <v>201</v>
      </c>
      <c r="B10" s="186"/>
      <c r="C10" s="186"/>
      <c r="D10" s="186"/>
      <c r="E10" s="186"/>
      <c r="F10" s="186"/>
      <c r="G10" s="187"/>
    </row>
    <row r="11" spans="1:7" ht="26.25" customHeight="1" x14ac:dyDescent="0.3">
      <c r="A11" s="32" t="s">
        <v>134</v>
      </c>
      <c r="B11" s="194" t="s">
        <v>109</v>
      </c>
      <c r="C11" s="194"/>
      <c r="D11" s="194"/>
      <c r="E11" s="194"/>
      <c r="F11" s="194"/>
      <c r="G11" s="195"/>
    </row>
    <row r="12" spans="1:7" x14ac:dyDescent="0.3">
      <c r="A12" s="185" t="s">
        <v>138</v>
      </c>
      <c r="B12" s="186"/>
      <c r="C12" s="186"/>
      <c r="D12" s="186"/>
      <c r="E12" s="186"/>
      <c r="F12" s="186"/>
      <c r="G12" s="187"/>
    </row>
    <row r="13" spans="1:7" ht="44.4" customHeight="1" x14ac:dyDescent="0.3">
      <c r="A13" s="185" t="s">
        <v>169</v>
      </c>
      <c r="B13" s="186"/>
      <c r="C13" s="186"/>
      <c r="D13" s="186"/>
      <c r="E13" s="186"/>
      <c r="F13" s="186"/>
      <c r="G13" s="187"/>
    </row>
    <row r="14" spans="1:7" x14ac:dyDescent="0.3">
      <c r="A14" s="185" t="s">
        <v>168</v>
      </c>
      <c r="B14" s="186"/>
      <c r="C14" s="186"/>
      <c r="D14" s="186"/>
      <c r="E14" s="186"/>
      <c r="F14" s="186"/>
      <c r="G14" s="187"/>
    </row>
    <row r="15" spans="1:7" ht="305.25" customHeight="1" x14ac:dyDescent="0.3">
      <c r="A15" s="185" t="s">
        <v>191</v>
      </c>
      <c r="B15" s="186"/>
      <c r="C15" s="186"/>
      <c r="D15" s="186"/>
      <c r="E15" s="186"/>
      <c r="F15" s="186"/>
      <c r="G15" s="187"/>
    </row>
    <row r="16" spans="1:7" ht="19.5" customHeight="1" x14ac:dyDescent="0.3">
      <c r="A16" s="32" t="s">
        <v>106</v>
      </c>
      <c r="B16" s="194" t="s">
        <v>110</v>
      </c>
      <c r="C16" s="194"/>
      <c r="D16" s="194"/>
      <c r="E16" s="194"/>
      <c r="F16" s="194"/>
      <c r="G16" s="195"/>
    </row>
    <row r="17" spans="1:7" ht="24.75" customHeight="1" x14ac:dyDescent="0.3">
      <c r="A17" s="224" t="s">
        <v>199</v>
      </c>
      <c r="B17" s="224"/>
      <c r="C17" s="224"/>
      <c r="D17" s="224"/>
      <c r="E17" s="224"/>
      <c r="F17" s="224"/>
      <c r="G17" s="224"/>
    </row>
    <row r="18" spans="1:7" ht="22.5" customHeight="1" x14ac:dyDescent="0.3">
      <c r="A18" s="32" t="s">
        <v>108</v>
      </c>
      <c r="B18" s="196" t="s">
        <v>111</v>
      </c>
      <c r="C18" s="196"/>
      <c r="D18" s="196"/>
      <c r="E18" s="196"/>
      <c r="F18" s="196"/>
      <c r="G18" s="197"/>
    </row>
    <row r="19" spans="1:7" ht="22.5" customHeight="1" x14ac:dyDescent="0.3">
      <c r="A19" s="225" t="s">
        <v>107</v>
      </c>
      <c r="B19" s="225"/>
      <c r="C19" s="225"/>
      <c r="D19" s="225"/>
      <c r="E19" s="225"/>
      <c r="F19" s="225"/>
      <c r="G19" s="225"/>
    </row>
    <row r="20" spans="1:7" ht="12" customHeight="1" thickBot="1" x14ac:dyDescent="0.35">
      <c r="A20" s="33"/>
      <c r="B20" s="33"/>
      <c r="C20" s="33"/>
      <c r="D20" s="33"/>
      <c r="E20" s="33"/>
      <c r="F20" s="33"/>
      <c r="G20" s="33"/>
    </row>
    <row r="21" spans="1:7" ht="22.2" thickBot="1" x14ac:dyDescent="0.45">
      <c r="A21" s="34" t="s">
        <v>11</v>
      </c>
      <c r="B21" s="34" t="s">
        <v>59</v>
      </c>
      <c r="D21" s="35">
        <f>C101</f>
        <v>304850</v>
      </c>
      <c r="E21" s="36"/>
      <c r="F21" s="37"/>
    </row>
    <row r="22" spans="1:7" ht="22.2" thickBot="1" x14ac:dyDescent="0.45">
      <c r="A22" s="37" t="s">
        <v>0</v>
      </c>
      <c r="B22" s="37"/>
      <c r="D22" s="39"/>
      <c r="E22" s="36"/>
      <c r="F22" s="37"/>
    </row>
    <row r="23" spans="1:7" ht="54" customHeight="1" thickBot="1" x14ac:dyDescent="0.45">
      <c r="A23" s="210" t="s">
        <v>71</v>
      </c>
      <c r="B23" s="210"/>
      <c r="C23" s="211"/>
      <c r="D23" s="35">
        <f>D101</f>
        <v>295800</v>
      </c>
      <c r="E23" s="36"/>
      <c r="F23" s="37"/>
    </row>
    <row r="24" spans="1:7" ht="24.75" customHeight="1" thickBot="1" x14ac:dyDescent="0.45">
      <c r="A24" s="212" t="s">
        <v>72</v>
      </c>
      <c r="B24" s="212"/>
      <c r="C24" s="213"/>
      <c r="D24" s="35">
        <f>F101</f>
        <v>9050</v>
      </c>
      <c r="E24" s="36"/>
      <c r="F24" s="37"/>
    </row>
    <row r="25" spans="1:7" ht="27.75" customHeight="1" thickBot="1" x14ac:dyDescent="0.45">
      <c r="A25" s="210" t="s">
        <v>73</v>
      </c>
      <c r="B25" s="210"/>
      <c r="C25" s="211"/>
      <c r="D25" s="35"/>
      <c r="E25" s="36"/>
      <c r="F25" s="37"/>
    </row>
    <row r="26" spans="1:7" ht="15.75" hidden="1" customHeight="1" x14ac:dyDescent="0.4">
      <c r="A26" s="37"/>
      <c r="B26" s="37"/>
      <c r="C26" s="37"/>
      <c r="D26" s="37"/>
      <c r="E26" s="37"/>
      <c r="F26" s="37"/>
    </row>
    <row r="27" spans="1:7" ht="25.5" customHeight="1" x14ac:dyDescent="0.4">
      <c r="A27" s="37"/>
      <c r="B27" s="37" t="s">
        <v>17</v>
      </c>
      <c r="C27" s="37"/>
      <c r="D27" s="37"/>
      <c r="E27" s="37"/>
      <c r="F27" s="37"/>
    </row>
    <row r="28" spans="1:7" ht="25.5" customHeight="1" x14ac:dyDescent="0.3">
      <c r="A28" s="40" t="s">
        <v>121</v>
      </c>
      <c r="B28" s="217" t="s">
        <v>122</v>
      </c>
      <c r="C28" s="217"/>
      <c r="D28" s="217"/>
      <c r="E28" s="217"/>
      <c r="F28" s="217"/>
      <c r="G28" s="217"/>
    </row>
    <row r="29" spans="1:7" ht="25.5" customHeight="1" x14ac:dyDescent="0.3">
      <c r="A29" s="209" t="s">
        <v>200</v>
      </c>
      <c r="B29" s="209"/>
      <c r="C29" s="209"/>
      <c r="D29" s="209"/>
      <c r="E29" s="209"/>
      <c r="F29" s="209"/>
      <c r="G29" s="209"/>
    </row>
    <row r="30" spans="1:7" ht="25.5" customHeight="1" x14ac:dyDescent="0.3">
      <c r="A30" s="209" t="s">
        <v>170</v>
      </c>
      <c r="B30" s="209"/>
      <c r="C30" s="209"/>
      <c r="D30" s="209"/>
      <c r="E30" s="209"/>
      <c r="F30" s="209"/>
      <c r="G30" s="209"/>
    </row>
    <row r="31" spans="1:7" ht="25.5" customHeight="1" x14ac:dyDescent="0.3">
      <c r="A31" s="209" t="s">
        <v>171</v>
      </c>
      <c r="B31" s="209"/>
      <c r="C31" s="209"/>
      <c r="D31" s="209"/>
      <c r="E31" s="209"/>
      <c r="F31" s="209"/>
      <c r="G31" s="209"/>
    </row>
    <row r="32" spans="1:7" ht="25.5" customHeight="1" x14ac:dyDescent="0.3">
      <c r="A32" s="209" t="s">
        <v>172</v>
      </c>
      <c r="B32" s="209"/>
      <c r="C32" s="209"/>
      <c r="D32" s="209"/>
      <c r="E32" s="209"/>
      <c r="F32" s="209"/>
      <c r="G32" s="209"/>
    </row>
    <row r="33" spans="1:7" s="147" customFormat="1" ht="26.4" x14ac:dyDescent="0.55000000000000004">
      <c r="A33" s="148" t="s">
        <v>18</v>
      </c>
      <c r="B33" s="148" t="s">
        <v>60</v>
      </c>
      <c r="C33" s="148"/>
      <c r="D33" s="148"/>
      <c r="E33" s="148"/>
      <c r="F33" s="148"/>
      <c r="G33" s="146"/>
    </row>
    <row r="34" spans="1:7" ht="50.25" customHeight="1" x14ac:dyDescent="0.3">
      <c r="A34" s="188" t="s">
        <v>185</v>
      </c>
      <c r="B34" s="189"/>
      <c r="C34" s="189"/>
      <c r="D34" s="189"/>
      <c r="E34" s="189"/>
      <c r="F34" s="189"/>
      <c r="G34" s="190"/>
    </row>
    <row r="35" spans="1:7" ht="106.5" customHeight="1" x14ac:dyDescent="0.3">
      <c r="A35" s="191" t="s">
        <v>186</v>
      </c>
      <c r="B35" s="189"/>
      <c r="C35" s="189"/>
      <c r="D35" s="189"/>
      <c r="E35" s="189"/>
      <c r="F35" s="189"/>
      <c r="G35" s="192"/>
    </row>
    <row r="36" spans="1:7" ht="30.6" customHeight="1" x14ac:dyDescent="0.3">
      <c r="A36" s="41" t="s">
        <v>133</v>
      </c>
      <c r="B36" s="219" t="s">
        <v>119</v>
      </c>
      <c r="C36" s="219"/>
      <c r="D36" s="219"/>
      <c r="E36" s="219"/>
      <c r="F36" s="219"/>
      <c r="G36" s="220"/>
    </row>
    <row r="37" spans="1:7" ht="87" customHeight="1" x14ac:dyDescent="0.3">
      <c r="A37" s="226" t="s">
        <v>173</v>
      </c>
      <c r="B37" s="226"/>
      <c r="C37" s="226"/>
      <c r="D37" s="226"/>
      <c r="E37" s="226"/>
      <c r="F37" s="226"/>
      <c r="G37" s="226"/>
    </row>
    <row r="38" spans="1:7" s="156" customFormat="1" ht="44.4" customHeight="1" x14ac:dyDescent="0.25">
      <c r="A38" s="227" t="s">
        <v>174</v>
      </c>
      <c r="B38" s="227"/>
      <c r="C38" s="227"/>
      <c r="D38" s="227"/>
      <c r="E38" s="227"/>
      <c r="F38" s="227"/>
      <c r="G38" s="227"/>
    </row>
    <row r="39" spans="1:7" s="161" customFormat="1" ht="21" customHeight="1" x14ac:dyDescent="0.25">
      <c r="A39" s="228" t="s">
        <v>175</v>
      </c>
      <c r="B39" s="228"/>
      <c r="C39" s="228"/>
      <c r="D39" s="228"/>
      <c r="E39" s="228"/>
      <c r="F39" s="228"/>
      <c r="G39" s="228"/>
    </row>
    <row r="40" spans="1:7" s="156" customFormat="1" ht="24.6" customHeight="1" x14ac:dyDescent="0.25">
      <c r="A40" s="227" t="s">
        <v>140</v>
      </c>
      <c r="B40" s="227"/>
      <c r="C40" s="227"/>
      <c r="D40" s="227"/>
      <c r="E40" s="227"/>
      <c r="F40" s="227"/>
      <c r="G40" s="227"/>
    </row>
    <row r="41" spans="1:7" s="156" customFormat="1" ht="24" customHeight="1" x14ac:dyDescent="0.25">
      <c r="A41" s="227" t="s">
        <v>141</v>
      </c>
      <c r="B41" s="227"/>
      <c r="C41" s="227"/>
      <c r="D41" s="227"/>
      <c r="E41" s="227"/>
      <c r="F41" s="227"/>
      <c r="G41" s="227"/>
    </row>
    <row r="42" spans="1:7" s="156" customFormat="1" ht="24" customHeight="1" x14ac:dyDescent="0.25">
      <c r="A42" s="227" t="s">
        <v>142</v>
      </c>
      <c r="B42" s="227"/>
      <c r="C42" s="227"/>
      <c r="D42" s="227"/>
      <c r="E42" s="227"/>
      <c r="F42" s="227"/>
      <c r="G42" s="227"/>
    </row>
    <row r="43" spans="1:7" s="156" customFormat="1" ht="24" customHeight="1" x14ac:dyDescent="0.25">
      <c r="A43" s="227" t="s">
        <v>153</v>
      </c>
      <c r="B43" s="227"/>
      <c r="C43" s="227"/>
      <c r="D43" s="227"/>
      <c r="E43" s="227"/>
      <c r="F43" s="227"/>
      <c r="G43" s="227"/>
    </row>
    <row r="44" spans="1:7" s="157" customFormat="1" ht="24" customHeight="1" x14ac:dyDescent="0.25">
      <c r="A44" s="227" t="s">
        <v>152</v>
      </c>
      <c r="B44" s="227"/>
      <c r="C44" s="227"/>
      <c r="D44" s="227"/>
      <c r="E44" s="227"/>
      <c r="F44" s="227"/>
      <c r="G44" s="227"/>
    </row>
    <row r="45" spans="1:7" s="156" customFormat="1" ht="24" customHeight="1" x14ac:dyDescent="0.25">
      <c r="A45" s="227" t="s">
        <v>154</v>
      </c>
      <c r="B45" s="227"/>
      <c r="C45" s="227"/>
      <c r="D45" s="227"/>
      <c r="E45" s="227"/>
      <c r="F45" s="227"/>
      <c r="G45" s="227"/>
    </row>
    <row r="46" spans="1:7" s="156" customFormat="1" ht="42.6" customHeight="1" x14ac:dyDescent="0.25">
      <c r="A46" s="227" t="s">
        <v>176</v>
      </c>
      <c r="B46" s="227"/>
      <c r="C46" s="227"/>
      <c r="D46" s="227"/>
      <c r="E46" s="227"/>
      <c r="F46" s="227"/>
      <c r="G46" s="227"/>
    </row>
    <row r="47" spans="1:7" s="156" customFormat="1" ht="24" customHeight="1" x14ac:dyDescent="0.25">
      <c r="A47" s="227" t="s">
        <v>177</v>
      </c>
      <c r="B47" s="227"/>
      <c r="C47" s="227"/>
      <c r="D47" s="227"/>
      <c r="E47" s="227"/>
      <c r="F47" s="227"/>
      <c r="G47" s="227"/>
    </row>
    <row r="48" spans="1:7" s="154" customFormat="1" ht="30" customHeight="1" x14ac:dyDescent="0.3"/>
    <row r="49" spans="1:7" ht="34.5" customHeight="1" x14ac:dyDescent="0.3">
      <c r="A49" s="218" t="s">
        <v>120</v>
      </c>
      <c r="B49" s="218"/>
      <c r="C49" s="240"/>
      <c r="D49" s="42">
        <f>D178</f>
        <v>29400</v>
      </c>
      <c r="E49" s="153"/>
      <c r="F49" s="153"/>
      <c r="G49" s="153"/>
    </row>
    <row r="50" spans="1:7" ht="49.5" customHeight="1" x14ac:dyDescent="0.3">
      <c r="A50" s="225" t="s">
        <v>202</v>
      </c>
      <c r="B50" s="225"/>
      <c r="C50" s="225"/>
      <c r="D50" s="225"/>
      <c r="E50" s="225"/>
      <c r="F50" s="225"/>
      <c r="G50" s="225"/>
    </row>
    <row r="51" spans="1:7" ht="22.5" customHeight="1" x14ac:dyDescent="0.3">
      <c r="A51" s="229" t="s">
        <v>203</v>
      </c>
      <c r="B51" s="229"/>
      <c r="C51" s="229"/>
      <c r="D51" s="229"/>
      <c r="E51" s="229"/>
      <c r="F51" s="229"/>
      <c r="G51" s="229"/>
    </row>
    <row r="52" spans="1:7" ht="21.6" x14ac:dyDescent="0.3">
      <c r="A52" s="230" t="s">
        <v>149</v>
      </c>
      <c r="B52" s="230"/>
      <c r="C52" s="230"/>
      <c r="D52" s="230"/>
      <c r="E52" s="230"/>
      <c r="F52" s="230"/>
      <c r="G52" s="230"/>
    </row>
    <row r="53" spans="1:7" x14ac:dyDescent="0.3">
      <c r="A53" s="229" t="s">
        <v>151</v>
      </c>
      <c r="B53" s="229"/>
      <c r="C53" s="229"/>
      <c r="D53" s="229"/>
      <c r="E53" s="229"/>
      <c r="F53" s="229"/>
      <c r="G53" s="229"/>
    </row>
    <row r="54" spans="1:7" s="147" customFormat="1" ht="21" customHeight="1" x14ac:dyDescent="0.55000000000000004">
      <c r="A54" s="193"/>
      <c r="B54" s="193"/>
      <c r="C54" s="193"/>
      <c r="D54" s="193"/>
      <c r="E54" s="193"/>
      <c r="F54" s="193"/>
      <c r="G54" s="193"/>
    </row>
    <row r="55" spans="1:7" ht="18.75" customHeight="1" x14ac:dyDescent="0.55000000000000004">
      <c r="A55" s="183" t="s">
        <v>19</v>
      </c>
      <c r="B55" s="183"/>
      <c r="C55" s="183"/>
      <c r="D55" s="183"/>
      <c r="E55" s="183"/>
      <c r="F55" s="183"/>
      <c r="G55" s="146"/>
    </row>
    <row r="56" spans="1:7" ht="18.75" customHeight="1" x14ac:dyDescent="0.3">
      <c r="A56" s="43" t="s">
        <v>124</v>
      </c>
      <c r="B56" s="218" t="s">
        <v>123</v>
      </c>
      <c r="C56" s="218"/>
      <c r="D56" s="218"/>
      <c r="E56" s="218"/>
      <c r="F56" s="218"/>
      <c r="G56" s="218"/>
    </row>
    <row r="57" spans="1:7" s="155" customFormat="1" ht="18.75" customHeight="1" x14ac:dyDescent="0.3">
      <c r="A57" s="231" t="s">
        <v>148</v>
      </c>
      <c r="B57" s="232"/>
      <c r="C57" s="232"/>
      <c r="D57" s="232"/>
      <c r="E57" s="232"/>
      <c r="F57" s="232"/>
      <c r="G57" s="233"/>
    </row>
    <row r="58" spans="1:7" s="155" customFormat="1" ht="18.75" customHeight="1" x14ac:dyDescent="0.3">
      <c r="A58" s="234" t="s">
        <v>143</v>
      </c>
      <c r="B58" s="235"/>
      <c r="C58" s="235"/>
      <c r="D58" s="235"/>
      <c r="E58" s="235"/>
      <c r="F58" s="235"/>
      <c r="G58" s="236"/>
    </row>
    <row r="59" spans="1:7" ht="18.75" customHeight="1" x14ac:dyDescent="0.3">
      <c r="A59" s="237" t="s">
        <v>144</v>
      </c>
      <c r="B59" s="238"/>
      <c r="C59" s="238"/>
      <c r="D59" s="238"/>
      <c r="E59" s="238"/>
      <c r="F59" s="238"/>
      <c r="G59" s="239"/>
    </row>
    <row r="60" spans="1:7" s="155" customFormat="1" ht="18.75" customHeight="1" x14ac:dyDescent="0.3">
      <c r="A60" s="234" t="s">
        <v>145</v>
      </c>
      <c r="B60" s="235"/>
      <c r="C60" s="235"/>
      <c r="D60" s="235"/>
      <c r="E60" s="235"/>
      <c r="F60" s="235"/>
      <c r="G60" s="236"/>
    </row>
    <row r="61" spans="1:7" s="155" customFormat="1" ht="18.75" customHeight="1" x14ac:dyDescent="0.3">
      <c r="A61" s="234" t="s">
        <v>146</v>
      </c>
      <c r="B61" s="235"/>
      <c r="C61" s="235"/>
      <c r="D61" s="235"/>
      <c r="E61" s="235"/>
      <c r="F61" s="235"/>
      <c r="G61" s="236"/>
    </row>
    <row r="62" spans="1:7" ht="24.6" customHeight="1" x14ac:dyDescent="0.3">
      <c r="A62" s="237" t="s">
        <v>147</v>
      </c>
      <c r="B62" s="238"/>
      <c r="C62" s="238"/>
      <c r="D62" s="238"/>
      <c r="E62" s="238"/>
      <c r="F62" s="238"/>
      <c r="G62" s="239"/>
    </row>
    <row r="63" spans="1:7" ht="30.9" customHeight="1" x14ac:dyDescent="0.3">
      <c r="A63" s="237" t="s">
        <v>190</v>
      </c>
      <c r="B63" s="238"/>
      <c r="C63" s="238"/>
      <c r="D63" s="238"/>
      <c r="E63" s="238"/>
      <c r="F63" s="238"/>
      <c r="G63" s="239"/>
    </row>
    <row r="64" spans="1:7" ht="24.75" customHeight="1" x14ac:dyDescent="0.3">
      <c r="A64" s="214"/>
      <c r="B64" s="208"/>
      <c r="C64" s="208"/>
      <c r="D64" s="208"/>
      <c r="E64" s="208"/>
      <c r="F64" s="208"/>
      <c r="G64" s="215"/>
    </row>
    <row r="65" spans="1:10" ht="21.6" x14ac:dyDescent="0.45">
      <c r="A65" s="44" t="s">
        <v>125</v>
      </c>
      <c r="B65" s="216" t="s">
        <v>126</v>
      </c>
      <c r="C65" s="216"/>
      <c r="D65" s="216"/>
      <c r="E65" s="216"/>
      <c r="F65" s="216"/>
      <c r="G65" s="216"/>
    </row>
    <row r="66" spans="1:10" ht="72.900000000000006" customHeight="1" x14ac:dyDescent="0.3">
      <c r="A66" s="163" t="s">
        <v>189</v>
      </c>
      <c r="B66" s="164"/>
      <c r="C66" s="164"/>
      <c r="D66" s="164"/>
      <c r="E66" s="164"/>
      <c r="F66" s="164"/>
      <c r="G66" s="165"/>
    </row>
    <row r="67" spans="1:10" ht="54" customHeight="1" x14ac:dyDescent="0.3">
      <c r="A67" s="166" t="s">
        <v>150</v>
      </c>
      <c r="B67" s="167"/>
      <c r="C67" s="167"/>
      <c r="D67" s="167"/>
      <c r="E67" s="167"/>
      <c r="F67" s="167"/>
      <c r="G67" s="168"/>
    </row>
    <row r="68" spans="1:10" ht="46.5" customHeight="1" x14ac:dyDescent="0.3">
      <c r="A68" s="169" t="s">
        <v>187</v>
      </c>
      <c r="B68" s="170"/>
      <c r="C68" s="170"/>
      <c r="D68" s="170"/>
      <c r="E68" s="170"/>
      <c r="F68" s="170"/>
      <c r="G68" s="171"/>
    </row>
    <row r="69" spans="1:10" ht="50.25" customHeight="1" x14ac:dyDescent="0.3">
      <c r="A69" s="176" t="s">
        <v>69</v>
      </c>
      <c r="B69" s="176"/>
      <c r="C69" s="45" t="s">
        <v>14</v>
      </c>
      <c r="D69" s="45" t="s">
        <v>15</v>
      </c>
      <c r="E69" s="45" t="s">
        <v>12</v>
      </c>
      <c r="F69" s="45" t="s">
        <v>13</v>
      </c>
      <c r="G69" s="45" t="s">
        <v>12</v>
      </c>
    </row>
    <row r="70" spans="1:10" ht="21.75" customHeight="1" x14ac:dyDescent="0.3">
      <c r="A70" s="46">
        <v>1</v>
      </c>
      <c r="B70" s="47" t="s">
        <v>67</v>
      </c>
      <c r="C70" s="48"/>
      <c r="D70" s="49"/>
      <c r="E70" s="50">
        <f>C70*D70</f>
        <v>0</v>
      </c>
      <c r="F70" s="50">
        <f>E70*0.34</f>
        <v>0</v>
      </c>
      <c r="G70" s="51">
        <f>E70+F70</f>
        <v>0</v>
      </c>
    </row>
    <row r="71" spans="1:10" ht="21.75" customHeight="1" x14ac:dyDescent="0.3">
      <c r="A71" s="47"/>
      <c r="B71" s="47" t="s">
        <v>68</v>
      </c>
      <c r="C71" s="47"/>
      <c r="D71" s="47"/>
      <c r="E71" s="47"/>
      <c r="F71" s="47"/>
      <c r="G71" s="51">
        <f>G70</f>
        <v>0</v>
      </c>
      <c r="H71" s="16"/>
      <c r="I71" s="16"/>
      <c r="J71" s="16"/>
    </row>
    <row r="72" spans="1:10" x14ac:dyDescent="0.3">
      <c r="A72" s="36"/>
      <c r="B72" s="36"/>
      <c r="C72" s="36"/>
      <c r="D72" s="36"/>
      <c r="E72" s="36"/>
      <c r="F72" s="36"/>
      <c r="G72" s="36"/>
    </row>
    <row r="73" spans="1:10" ht="21.6" x14ac:dyDescent="0.45">
      <c r="A73" s="52" t="s">
        <v>1</v>
      </c>
      <c r="B73" s="53" t="s">
        <v>80</v>
      </c>
    </row>
    <row r="74" spans="1:10" ht="245.25" customHeight="1" x14ac:dyDescent="0.3">
      <c r="A74" s="172" t="s">
        <v>192</v>
      </c>
      <c r="B74" s="173"/>
      <c r="C74" s="173"/>
      <c r="D74" s="173"/>
      <c r="E74" s="173"/>
      <c r="F74" s="173"/>
      <c r="G74" s="174"/>
    </row>
    <row r="75" spans="1:10" ht="68.099999999999994" customHeight="1" x14ac:dyDescent="0.3">
      <c r="A75" s="237" t="s">
        <v>204</v>
      </c>
      <c r="B75" s="238"/>
      <c r="C75" s="238"/>
      <c r="D75" s="238"/>
      <c r="E75" s="238"/>
      <c r="F75" s="238"/>
      <c r="G75" s="239"/>
    </row>
    <row r="76" spans="1:10" ht="41.4" customHeight="1" x14ac:dyDescent="0.3">
      <c r="A76" s="172" t="s">
        <v>157</v>
      </c>
      <c r="B76" s="173"/>
      <c r="C76" s="173"/>
      <c r="D76" s="173"/>
      <c r="E76" s="173"/>
      <c r="F76" s="173"/>
      <c r="G76" s="174"/>
    </row>
    <row r="77" spans="1:10" ht="45" customHeight="1" x14ac:dyDescent="0.3">
      <c r="A77" s="172" t="s">
        <v>188</v>
      </c>
      <c r="B77" s="173"/>
      <c r="C77" s="173"/>
      <c r="D77" s="173"/>
      <c r="E77" s="173"/>
      <c r="F77" s="173"/>
      <c r="G77" s="174"/>
    </row>
    <row r="78" spans="1:10" ht="18.75" customHeight="1" x14ac:dyDescent="0.3">
      <c r="A78" s="172" t="s">
        <v>156</v>
      </c>
      <c r="B78" s="173"/>
      <c r="C78" s="173"/>
      <c r="D78" s="173"/>
      <c r="E78" s="173"/>
      <c r="F78" s="173"/>
      <c r="G78" s="174"/>
    </row>
    <row r="79" spans="1:10" s="147" customFormat="1" ht="26.4" x14ac:dyDescent="0.55000000000000004">
      <c r="A79" s="54"/>
      <c r="B79" s="54"/>
      <c r="C79" s="54"/>
      <c r="D79" s="54"/>
      <c r="E79" s="54"/>
      <c r="F79" s="54"/>
      <c r="G79" s="54"/>
    </row>
    <row r="80" spans="1:10" ht="26.4" x14ac:dyDescent="0.55000000000000004">
      <c r="A80" s="146">
        <v>4</v>
      </c>
      <c r="B80" s="177" t="s">
        <v>63</v>
      </c>
      <c r="C80" s="177"/>
      <c r="D80" s="149"/>
      <c r="E80" s="149"/>
      <c r="F80" s="149"/>
      <c r="G80" s="149"/>
    </row>
    <row r="81" spans="1:256" s="4" customFormat="1" ht="21.6" x14ac:dyDescent="0.45">
      <c r="A81" s="175" t="s">
        <v>21</v>
      </c>
      <c r="B81" s="175"/>
      <c r="C81" s="175"/>
      <c r="D81" s="175"/>
      <c r="E81" s="175"/>
      <c r="F81" s="175"/>
      <c r="G81" s="175"/>
    </row>
    <row r="82" spans="1:256" s="3" customFormat="1" x14ac:dyDescent="0.4">
      <c r="A82" s="55"/>
      <c r="B82" s="55"/>
      <c r="C82" s="56" t="s">
        <v>22</v>
      </c>
      <c r="D82" s="55"/>
      <c r="E82" s="55"/>
      <c r="F82" s="55"/>
      <c r="G82" s="55"/>
    </row>
    <row r="83" spans="1:256" s="5" customFormat="1" ht="40.799999999999997" x14ac:dyDescent="0.35">
      <c r="A83" s="57" t="s">
        <v>33</v>
      </c>
      <c r="B83" s="58" t="s">
        <v>2</v>
      </c>
      <c r="C83" s="58" t="s">
        <v>20</v>
      </c>
      <c r="D83" s="59"/>
      <c r="E83" s="59"/>
      <c r="F83" s="59"/>
      <c r="G83" s="59"/>
    </row>
    <row r="84" spans="1:256" s="5" customFormat="1" x14ac:dyDescent="0.4">
      <c r="A84" s="60">
        <v>1</v>
      </c>
      <c r="B84" s="60">
        <v>2</v>
      </c>
      <c r="C84" s="60">
        <v>3</v>
      </c>
      <c r="D84" s="61"/>
      <c r="E84" s="61"/>
      <c r="F84" s="61"/>
      <c r="G84" s="61"/>
    </row>
    <row r="85" spans="1:256" s="5" customFormat="1" ht="40.799999999999997" x14ac:dyDescent="0.4">
      <c r="A85" s="58">
        <v>1</v>
      </c>
      <c r="B85" s="62" t="s">
        <v>96</v>
      </c>
      <c r="C85" s="63"/>
      <c r="D85" s="61"/>
      <c r="E85" s="61"/>
      <c r="F85" s="61"/>
      <c r="G85" s="61"/>
    </row>
    <row r="86" spans="1:256" s="5" customFormat="1" ht="17.25" customHeight="1" x14ac:dyDescent="0.35">
      <c r="A86" s="65"/>
      <c r="B86" s="66" t="s">
        <v>3</v>
      </c>
      <c r="C86" s="67">
        <f>SUM(C85:C85)</f>
        <v>0</v>
      </c>
      <c r="D86" s="68"/>
      <c r="E86" s="68"/>
      <c r="F86" s="68"/>
      <c r="G86" s="68"/>
    </row>
    <row r="87" spans="1:256" s="6" customFormat="1" x14ac:dyDescent="0.4">
      <c r="A87" s="61"/>
      <c r="B87" s="69"/>
      <c r="C87" s="69"/>
      <c r="D87" s="61"/>
      <c r="E87" s="61"/>
      <c r="F87" s="61"/>
      <c r="G87" s="61"/>
      <c r="H87" s="162"/>
      <c r="I87" s="162"/>
      <c r="J87" s="162"/>
      <c r="K87" s="162"/>
      <c r="L87" s="162"/>
      <c r="M87" s="162"/>
      <c r="N87" s="162"/>
      <c r="O87" s="162"/>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c r="AT87" s="162"/>
      <c r="AU87" s="162"/>
      <c r="AV87" s="162"/>
      <c r="AW87" s="162"/>
      <c r="AX87" s="162"/>
      <c r="AY87" s="162"/>
      <c r="AZ87" s="162"/>
      <c r="BA87" s="162"/>
      <c r="BB87" s="162"/>
      <c r="BC87" s="162"/>
      <c r="BD87" s="162"/>
      <c r="BE87" s="162"/>
      <c r="BF87" s="162"/>
      <c r="BG87" s="162"/>
      <c r="BH87" s="162"/>
      <c r="BI87" s="162"/>
      <c r="BJ87" s="162"/>
      <c r="BK87" s="162"/>
      <c r="BL87" s="162"/>
      <c r="BM87" s="162"/>
      <c r="BN87" s="162"/>
      <c r="BO87" s="162"/>
      <c r="BP87" s="162"/>
      <c r="BQ87" s="162"/>
      <c r="BR87" s="162"/>
      <c r="BS87" s="162"/>
      <c r="BT87" s="162"/>
      <c r="BU87" s="162"/>
      <c r="BV87" s="162"/>
      <c r="BW87" s="162"/>
      <c r="BX87" s="162"/>
      <c r="BY87" s="162"/>
      <c r="BZ87" s="162"/>
      <c r="CA87" s="162"/>
      <c r="CB87" s="162"/>
      <c r="CC87" s="162"/>
      <c r="CD87" s="162"/>
      <c r="CE87" s="162"/>
      <c r="CF87" s="162"/>
      <c r="CG87" s="162"/>
      <c r="CH87" s="162"/>
      <c r="CI87" s="162"/>
      <c r="CJ87" s="162"/>
      <c r="CK87" s="162"/>
      <c r="CL87" s="162"/>
      <c r="CM87" s="162"/>
      <c r="CN87" s="162"/>
      <c r="CO87" s="162"/>
      <c r="CP87" s="162"/>
      <c r="CQ87" s="162"/>
      <c r="CR87" s="162"/>
      <c r="CS87" s="162"/>
      <c r="CT87" s="162"/>
      <c r="CU87" s="162"/>
      <c r="CV87" s="162"/>
      <c r="CW87" s="162"/>
      <c r="CX87" s="162"/>
      <c r="CY87" s="162"/>
      <c r="CZ87" s="162"/>
      <c r="DA87" s="162"/>
      <c r="DB87" s="162"/>
      <c r="DC87" s="162"/>
      <c r="DD87" s="162"/>
      <c r="DE87" s="162"/>
      <c r="DF87" s="162"/>
      <c r="DG87" s="162"/>
      <c r="DH87" s="162"/>
      <c r="DI87" s="162"/>
      <c r="DJ87" s="162"/>
      <c r="DK87" s="162"/>
      <c r="DL87" s="162"/>
      <c r="DM87" s="162"/>
      <c r="DN87" s="162"/>
      <c r="DO87" s="162"/>
      <c r="DP87" s="162"/>
      <c r="DQ87" s="162"/>
      <c r="DR87" s="162"/>
      <c r="DS87" s="162"/>
      <c r="DT87" s="162"/>
      <c r="DU87" s="162"/>
      <c r="DV87" s="162"/>
      <c r="DW87" s="162"/>
      <c r="DX87" s="162"/>
      <c r="DY87" s="162"/>
      <c r="DZ87" s="162"/>
      <c r="EA87" s="162"/>
      <c r="EB87" s="162"/>
      <c r="EC87" s="162"/>
      <c r="ED87" s="162"/>
      <c r="EE87" s="162"/>
      <c r="EF87" s="162"/>
      <c r="EG87" s="162"/>
      <c r="EH87" s="162"/>
      <c r="EI87" s="162"/>
      <c r="EJ87" s="162"/>
      <c r="EK87" s="162"/>
      <c r="EL87" s="162"/>
      <c r="EM87" s="162"/>
      <c r="EN87" s="162"/>
      <c r="EO87" s="162"/>
      <c r="EP87" s="162"/>
      <c r="EQ87" s="162"/>
      <c r="ER87" s="162"/>
      <c r="ES87" s="162"/>
      <c r="ET87" s="162"/>
      <c r="EU87" s="162"/>
      <c r="EV87" s="162"/>
      <c r="EW87" s="162"/>
      <c r="EX87" s="162"/>
      <c r="EY87" s="162"/>
      <c r="EZ87" s="162"/>
      <c r="FA87" s="162"/>
      <c r="FB87" s="162"/>
      <c r="FC87" s="162"/>
      <c r="FD87" s="162"/>
      <c r="FE87" s="162"/>
      <c r="FF87" s="162"/>
      <c r="FG87" s="162"/>
      <c r="FH87" s="162"/>
      <c r="FI87" s="162"/>
      <c r="FJ87" s="162"/>
      <c r="FK87" s="162"/>
      <c r="FL87" s="162"/>
      <c r="FM87" s="162"/>
      <c r="FN87" s="162"/>
      <c r="FO87" s="162"/>
      <c r="FP87" s="162"/>
      <c r="FQ87" s="162"/>
      <c r="FR87" s="162"/>
      <c r="FS87" s="162"/>
      <c r="FT87" s="162"/>
      <c r="FU87" s="162"/>
      <c r="FV87" s="162"/>
      <c r="FW87" s="162"/>
      <c r="FX87" s="162"/>
      <c r="FY87" s="162"/>
      <c r="FZ87" s="162"/>
      <c r="GA87" s="162"/>
      <c r="GB87" s="162"/>
      <c r="GC87" s="162"/>
      <c r="GD87" s="162"/>
      <c r="GE87" s="162"/>
      <c r="GF87" s="162"/>
      <c r="GG87" s="162"/>
      <c r="GH87" s="162"/>
      <c r="GI87" s="162"/>
      <c r="GJ87" s="162"/>
      <c r="GK87" s="162"/>
      <c r="GL87" s="162"/>
      <c r="GM87" s="162"/>
      <c r="GN87" s="162"/>
      <c r="GO87" s="162"/>
      <c r="GP87" s="162"/>
      <c r="GQ87" s="162"/>
      <c r="GR87" s="162"/>
      <c r="GS87" s="162"/>
      <c r="GT87" s="162"/>
      <c r="GU87" s="162"/>
      <c r="GV87" s="162"/>
      <c r="GW87" s="162"/>
      <c r="GX87" s="162"/>
      <c r="GY87" s="162"/>
      <c r="GZ87" s="162"/>
      <c r="HA87" s="162"/>
      <c r="HB87" s="162"/>
      <c r="HC87" s="162"/>
      <c r="HD87" s="162"/>
      <c r="HE87" s="162"/>
      <c r="HF87" s="162"/>
      <c r="HG87" s="162"/>
      <c r="HH87" s="162"/>
      <c r="HI87" s="162"/>
      <c r="HJ87" s="162"/>
      <c r="HK87" s="162"/>
      <c r="HL87" s="162"/>
      <c r="HM87" s="162"/>
      <c r="HN87" s="162"/>
      <c r="HO87" s="162"/>
      <c r="HP87" s="162"/>
      <c r="HQ87" s="162"/>
      <c r="HR87" s="162"/>
      <c r="HS87" s="162"/>
      <c r="HT87" s="162"/>
      <c r="HU87" s="162"/>
      <c r="HV87" s="162"/>
      <c r="HW87" s="162"/>
      <c r="HX87" s="162"/>
      <c r="HY87" s="162"/>
      <c r="HZ87" s="162"/>
      <c r="IA87" s="162"/>
      <c r="IB87" s="162"/>
      <c r="IC87" s="162"/>
      <c r="ID87" s="162"/>
      <c r="IE87" s="162"/>
      <c r="IF87" s="162"/>
      <c r="IG87" s="162"/>
      <c r="IH87" s="162"/>
      <c r="II87" s="162"/>
      <c r="IJ87" s="162"/>
      <c r="IK87" s="162"/>
      <c r="IL87" s="162"/>
      <c r="IM87" s="162"/>
      <c r="IN87" s="162"/>
      <c r="IO87" s="162"/>
      <c r="IP87" s="162"/>
      <c r="IQ87" s="162"/>
      <c r="IR87" s="162"/>
      <c r="IS87" s="162"/>
      <c r="IT87" s="162"/>
      <c r="IU87" s="162"/>
      <c r="IV87" s="162"/>
    </row>
    <row r="88" spans="1:256" s="4" customFormat="1" ht="21.6" x14ac:dyDescent="0.45">
      <c r="A88" s="175" t="s">
        <v>23</v>
      </c>
      <c r="B88" s="175"/>
      <c r="C88" s="175"/>
      <c r="D88" s="175"/>
      <c r="E88" s="175"/>
      <c r="F88" s="175"/>
      <c r="G88" s="175"/>
    </row>
    <row r="89" spans="1:256" s="4" customFormat="1" x14ac:dyDescent="0.4">
      <c r="A89" s="70"/>
      <c r="B89" s="70"/>
      <c r="C89" s="70"/>
      <c r="D89" s="71" t="s">
        <v>25</v>
      </c>
      <c r="E89" s="70"/>
      <c r="F89" s="68"/>
      <c r="G89" s="68"/>
    </row>
    <row r="90" spans="1:256" s="4" customFormat="1" ht="20.399999999999999" x14ac:dyDescent="0.35">
      <c r="A90" s="179" t="s">
        <v>33</v>
      </c>
      <c r="B90" s="179" t="s">
        <v>4</v>
      </c>
      <c r="C90" s="179" t="s">
        <v>20</v>
      </c>
      <c r="D90" s="198" t="s">
        <v>24</v>
      </c>
      <c r="E90" s="198"/>
      <c r="F90" s="198"/>
      <c r="G90" s="68"/>
    </row>
    <row r="91" spans="1:256" s="4" customFormat="1" ht="123" x14ac:dyDescent="0.35">
      <c r="A91" s="180"/>
      <c r="B91" s="180"/>
      <c r="C91" s="180"/>
      <c r="D91" s="58" t="s">
        <v>84</v>
      </c>
      <c r="E91" s="58" t="s">
        <v>127</v>
      </c>
      <c r="F91" s="58" t="s">
        <v>83</v>
      </c>
      <c r="G91" s="68"/>
    </row>
    <row r="92" spans="1:256" s="4" customFormat="1" ht="46.5" customHeight="1" x14ac:dyDescent="0.35">
      <c r="A92" s="72">
        <v>1</v>
      </c>
      <c r="B92" s="73">
        <v>2</v>
      </c>
      <c r="C92" s="73">
        <v>3</v>
      </c>
      <c r="D92" s="73">
        <v>4</v>
      </c>
      <c r="E92" s="73">
        <v>5</v>
      </c>
      <c r="F92" s="73">
        <v>6</v>
      </c>
      <c r="G92" s="68"/>
    </row>
    <row r="93" spans="1:256" s="4" customFormat="1" ht="46.5" customHeight="1" x14ac:dyDescent="0.35">
      <c r="A93" s="58">
        <v>1</v>
      </c>
      <c r="B93" s="74" t="s">
        <v>75</v>
      </c>
      <c r="C93" s="63">
        <v>0</v>
      </c>
      <c r="D93" s="63"/>
      <c r="E93" s="75">
        <f>IF(D93=0,0,D93/$D$101)</f>
        <v>0</v>
      </c>
      <c r="F93" s="76">
        <f>C93-D93</f>
        <v>0</v>
      </c>
      <c r="G93" s="68"/>
    </row>
    <row r="94" spans="1:256" s="4" customFormat="1" ht="46.5" customHeight="1" x14ac:dyDescent="0.35">
      <c r="A94" s="58">
        <v>2</v>
      </c>
      <c r="B94" s="62" t="s">
        <v>96</v>
      </c>
      <c r="C94" s="76">
        <f>C85</f>
        <v>0</v>
      </c>
      <c r="D94" s="63"/>
      <c r="E94" s="75">
        <f t="shared" ref="E94:E95" si="0">IF(D94=0,0,D94/$D$101)</f>
        <v>0</v>
      </c>
      <c r="F94" s="76">
        <f t="shared" ref="F94:F95" si="1">C94-D94</f>
        <v>0</v>
      </c>
      <c r="G94" s="68"/>
    </row>
    <row r="95" spans="1:256" s="4" customFormat="1" ht="46.5" customHeight="1" x14ac:dyDescent="0.35">
      <c r="A95" s="58"/>
      <c r="B95" s="62" t="s">
        <v>132</v>
      </c>
      <c r="C95" s="76">
        <v>2000</v>
      </c>
      <c r="D95" s="63"/>
      <c r="E95" s="75">
        <f t="shared" si="0"/>
        <v>0</v>
      </c>
      <c r="F95" s="76">
        <f t="shared" si="1"/>
        <v>2000</v>
      </c>
      <c r="G95" s="68"/>
    </row>
    <row r="96" spans="1:256" s="4" customFormat="1" ht="46.5" customHeight="1" x14ac:dyDescent="0.35">
      <c r="A96" s="58">
        <v>4</v>
      </c>
      <c r="B96" s="62" t="s">
        <v>98</v>
      </c>
      <c r="C96" s="76">
        <f>D124</f>
        <v>295800</v>
      </c>
      <c r="D96" s="63">
        <v>295800</v>
      </c>
      <c r="E96" s="75">
        <f>IF(D96=0,0,D96/$D$101)</f>
        <v>1</v>
      </c>
      <c r="F96" s="76">
        <f t="shared" ref="F96:F100" si="2">C96-D96</f>
        <v>0</v>
      </c>
      <c r="G96" s="68"/>
    </row>
    <row r="97" spans="1:256" s="4" customFormat="1" ht="46.5" customHeight="1" x14ac:dyDescent="0.35">
      <c r="A97" s="58">
        <v>5</v>
      </c>
      <c r="B97" s="62" t="s">
        <v>26</v>
      </c>
      <c r="C97" s="76">
        <f>F144</f>
        <v>5900</v>
      </c>
      <c r="D97" s="63"/>
      <c r="E97" s="75">
        <f>IF(D97=0,0,D97/$D$101)</f>
        <v>0</v>
      </c>
      <c r="F97" s="76">
        <v>5900</v>
      </c>
      <c r="G97" s="68"/>
    </row>
    <row r="98" spans="1:256" s="4" customFormat="1" ht="46.5" customHeight="1" x14ac:dyDescent="0.35">
      <c r="A98" s="58">
        <v>3</v>
      </c>
      <c r="B98" s="62" t="s">
        <v>97</v>
      </c>
      <c r="C98" s="76">
        <f>C86-C85</f>
        <v>0</v>
      </c>
      <c r="D98" s="63"/>
      <c r="E98" s="75">
        <f>IF(D98=0,0,D98/$D$101)</f>
        <v>0</v>
      </c>
      <c r="F98" s="76">
        <f>C98-D98</f>
        <v>0</v>
      </c>
      <c r="G98" s="68"/>
    </row>
    <row r="99" spans="1:256" s="4" customFormat="1" ht="46.5" customHeight="1" x14ac:dyDescent="0.35">
      <c r="A99" s="58">
        <v>6</v>
      </c>
      <c r="B99" s="62" t="s">
        <v>74</v>
      </c>
      <c r="C99" s="76">
        <f>G71</f>
        <v>0</v>
      </c>
      <c r="D99" s="63"/>
      <c r="E99" s="75">
        <f>IF(D99=0,0,D99/$D$101)</f>
        <v>0</v>
      </c>
      <c r="F99" s="76">
        <f t="shared" si="2"/>
        <v>0</v>
      </c>
      <c r="G99" s="68"/>
    </row>
    <row r="100" spans="1:256" s="3" customFormat="1" ht="46.5" customHeight="1" x14ac:dyDescent="0.35">
      <c r="A100" s="58">
        <v>7</v>
      </c>
      <c r="B100" s="62" t="s">
        <v>76</v>
      </c>
      <c r="C100" s="76">
        <f>C134-C131</f>
        <v>1150</v>
      </c>
      <c r="D100" s="63"/>
      <c r="E100" s="75">
        <f>IF(D100=0,0,D100/$D$101)</f>
        <v>0</v>
      </c>
      <c r="F100" s="76">
        <f t="shared" si="2"/>
        <v>1150</v>
      </c>
      <c r="G100" s="68"/>
    </row>
    <row r="101" spans="1:256" s="7" customFormat="1" ht="15.75" customHeight="1" x14ac:dyDescent="0.25">
      <c r="A101" s="77"/>
      <c r="B101" s="64" t="s">
        <v>5</v>
      </c>
      <c r="C101" s="76">
        <f>SUM(C93:C100)</f>
        <v>304850</v>
      </c>
      <c r="D101" s="76">
        <f>SUM(D93:D100)</f>
        <v>295800</v>
      </c>
      <c r="E101" s="75">
        <v>1</v>
      </c>
      <c r="F101" s="76">
        <f>SUM(F93:F100)</f>
        <v>9050</v>
      </c>
      <c r="G101" s="59"/>
    </row>
    <row r="102" spans="1:256" s="7" customFormat="1" ht="41.25" customHeight="1" x14ac:dyDescent="0.25">
      <c r="A102" s="78"/>
      <c r="B102" s="78"/>
      <c r="C102" s="78"/>
      <c r="D102" s="78"/>
      <c r="E102" s="78"/>
      <c r="F102" s="78"/>
      <c r="G102" s="78"/>
    </row>
    <row r="103" spans="1:256" s="7" customFormat="1" ht="20.399999999999999" x14ac:dyDescent="0.25">
      <c r="A103" s="79"/>
      <c r="B103" s="178" t="s">
        <v>194</v>
      </c>
      <c r="C103" s="178"/>
      <c r="D103" s="178"/>
      <c r="E103" s="178"/>
      <c r="F103" s="178"/>
      <c r="G103" s="78"/>
    </row>
    <row r="104" spans="1:256" s="7" customFormat="1" ht="20.399999999999999" x14ac:dyDescent="0.25">
      <c r="A104" s="79"/>
      <c r="B104" s="178" t="s">
        <v>91</v>
      </c>
      <c r="C104" s="178"/>
      <c r="D104" s="178"/>
      <c r="E104" s="178"/>
      <c r="F104" s="178"/>
      <c r="G104" s="78"/>
    </row>
    <row r="105" spans="1:256" s="7" customFormat="1" ht="20.399999999999999" x14ac:dyDescent="0.25">
      <c r="A105" s="79"/>
      <c r="B105" s="178" t="s">
        <v>92</v>
      </c>
      <c r="C105" s="178"/>
      <c r="D105" s="178"/>
      <c r="E105" s="178"/>
      <c r="F105" s="178"/>
      <c r="G105" s="78"/>
    </row>
    <row r="106" spans="1:256" s="7" customFormat="1" ht="20.399999999999999" x14ac:dyDescent="0.25">
      <c r="A106" s="79"/>
      <c r="B106" s="178" t="s">
        <v>93</v>
      </c>
      <c r="C106" s="178"/>
      <c r="D106" s="178"/>
      <c r="E106" s="178"/>
      <c r="F106" s="178"/>
      <c r="G106" s="78"/>
    </row>
    <row r="107" spans="1:256" s="7" customFormat="1" ht="20.399999999999999" x14ac:dyDescent="0.25">
      <c r="A107" s="79"/>
      <c r="B107" s="178" t="s">
        <v>95</v>
      </c>
      <c r="C107" s="178"/>
      <c r="D107" s="178"/>
      <c r="E107" s="178"/>
      <c r="F107" s="178"/>
      <c r="G107" s="78"/>
    </row>
    <row r="108" spans="1:256" s="7" customFormat="1" ht="20.399999999999999" x14ac:dyDescent="0.25">
      <c r="A108" s="79"/>
      <c r="B108" s="178" t="s">
        <v>94</v>
      </c>
      <c r="C108" s="178"/>
      <c r="D108" s="178"/>
      <c r="E108" s="178"/>
      <c r="F108" s="178"/>
      <c r="G108" s="78"/>
    </row>
    <row r="109" spans="1:256" s="7" customFormat="1" ht="20.399999999999999" x14ac:dyDescent="0.25">
      <c r="A109" s="79"/>
      <c r="B109" s="178"/>
      <c r="C109" s="178"/>
      <c r="D109" s="178"/>
      <c r="E109" s="178"/>
      <c r="F109" s="178"/>
      <c r="G109" s="78"/>
    </row>
    <row r="110" spans="1:256" s="6" customFormat="1" ht="20.399999999999999" x14ac:dyDescent="0.25">
      <c r="A110" s="78"/>
      <c r="B110" s="78"/>
      <c r="C110" s="78"/>
      <c r="D110" s="78"/>
      <c r="E110" s="78"/>
      <c r="F110" s="78"/>
      <c r="G110" s="78"/>
      <c r="H110" s="162"/>
      <c r="I110" s="162"/>
      <c r="J110" s="162"/>
      <c r="K110" s="162"/>
      <c r="L110" s="162"/>
      <c r="M110" s="162"/>
      <c r="N110" s="162"/>
      <c r="O110" s="162"/>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c r="AT110" s="162"/>
      <c r="AU110" s="162"/>
      <c r="AV110" s="162"/>
      <c r="AW110" s="162"/>
      <c r="AX110" s="162"/>
      <c r="AY110" s="162"/>
      <c r="AZ110" s="162"/>
      <c r="BA110" s="162"/>
      <c r="BB110" s="162"/>
      <c r="BC110" s="162"/>
      <c r="BD110" s="162"/>
      <c r="BE110" s="162"/>
      <c r="BF110" s="162"/>
      <c r="BG110" s="162"/>
      <c r="BH110" s="162"/>
      <c r="BI110" s="162"/>
      <c r="BJ110" s="162"/>
      <c r="BK110" s="162"/>
      <c r="BL110" s="162"/>
      <c r="BM110" s="162"/>
      <c r="BN110" s="162"/>
      <c r="BO110" s="162"/>
      <c r="BP110" s="162"/>
      <c r="BQ110" s="162"/>
      <c r="BR110" s="162"/>
      <c r="BS110" s="162"/>
      <c r="BT110" s="162"/>
      <c r="BU110" s="162"/>
      <c r="BV110" s="162"/>
      <c r="BW110" s="162"/>
      <c r="BX110" s="162"/>
      <c r="BY110" s="162"/>
      <c r="BZ110" s="162"/>
      <c r="CA110" s="162"/>
      <c r="CB110" s="162"/>
      <c r="CC110" s="162"/>
      <c r="CD110" s="162"/>
      <c r="CE110" s="162"/>
      <c r="CF110" s="162"/>
      <c r="CG110" s="162"/>
      <c r="CH110" s="162"/>
      <c r="CI110" s="162"/>
      <c r="CJ110" s="162"/>
      <c r="CK110" s="162"/>
      <c r="CL110" s="162"/>
      <c r="CM110" s="162"/>
      <c r="CN110" s="162"/>
      <c r="CO110" s="162"/>
      <c r="CP110" s="162"/>
      <c r="CQ110" s="162"/>
      <c r="CR110" s="162"/>
      <c r="CS110" s="162"/>
      <c r="CT110" s="162"/>
      <c r="CU110" s="162"/>
      <c r="CV110" s="162"/>
      <c r="CW110" s="162"/>
      <c r="CX110" s="162"/>
      <c r="CY110" s="162"/>
      <c r="CZ110" s="162"/>
      <c r="DA110" s="162"/>
      <c r="DB110" s="162"/>
      <c r="DC110" s="162"/>
      <c r="DD110" s="162"/>
      <c r="DE110" s="162"/>
      <c r="DF110" s="162"/>
      <c r="DG110" s="162"/>
      <c r="DH110" s="162"/>
      <c r="DI110" s="162"/>
      <c r="DJ110" s="162"/>
      <c r="DK110" s="162"/>
      <c r="DL110" s="162"/>
      <c r="DM110" s="162"/>
      <c r="DN110" s="162"/>
      <c r="DO110" s="162"/>
      <c r="DP110" s="162"/>
      <c r="DQ110" s="162"/>
      <c r="DR110" s="162"/>
      <c r="DS110" s="162"/>
      <c r="DT110" s="162"/>
      <c r="DU110" s="162"/>
      <c r="DV110" s="162"/>
      <c r="DW110" s="162"/>
      <c r="DX110" s="162"/>
      <c r="DY110" s="162"/>
      <c r="DZ110" s="162"/>
      <c r="EA110" s="162"/>
      <c r="EB110" s="162"/>
      <c r="EC110" s="162"/>
      <c r="ED110" s="162"/>
      <c r="EE110" s="162"/>
      <c r="EF110" s="162"/>
      <c r="EG110" s="162"/>
      <c r="EH110" s="162"/>
      <c r="EI110" s="162"/>
      <c r="EJ110" s="162"/>
      <c r="EK110" s="162"/>
      <c r="EL110" s="162"/>
      <c r="EM110" s="162"/>
      <c r="EN110" s="162"/>
      <c r="EO110" s="162"/>
      <c r="EP110" s="162"/>
      <c r="EQ110" s="162"/>
      <c r="ER110" s="162"/>
      <c r="ES110" s="162"/>
      <c r="ET110" s="162"/>
      <c r="EU110" s="162"/>
      <c r="EV110" s="162"/>
      <c r="EW110" s="162"/>
      <c r="EX110" s="162"/>
      <c r="EY110" s="162"/>
      <c r="EZ110" s="162"/>
      <c r="FA110" s="162"/>
      <c r="FB110" s="162"/>
      <c r="FC110" s="162"/>
      <c r="FD110" s="162"/>
      <c r="FE110" s="162"/>
      <c r="FF110" s="162"/>
      <c r="FG110" s="162"/>
      <c r="FH110" s="162"/>
      <c r="FI110" s="162"/>
      <c r="FJ110" s="162"/>
      <c r="FK110" s="162"/>
      <c r="FL110" s="162"/>
      <c r="FM110" s="162"/>
      <c r="FN110" s="162"/>
      <c r="FO110" s="162"/>
      <c r="FP110" s="162"/>
      <c r="FQ110" s="162"/>
      <c r="FR110" s="162"/>
      <c r="FS110" s="162"/>
      <c r="FT110" s="162"/>
      <c r="FU110" s="162"/>
      <c r="FV110" s="162"/>
      <c r="FW110" s="162"/>
      <c r="FX110" s="162"/>
      <c r="FY110" s="162"/>
      <c r="FZ110" s="162"/>
      <c r="GA110" s="162"/>
      <c r="GB110" s="162"/>
      <c r="GC110" s="162"/>
      <c r="GD110" s="162"/>
      <c r="GE110" s="162"/>
      <c r="GF110" s="162"/>
      <c r="GG110" s="162"/>
      <c r="GH110" s="162"/>
      <c r="GI110" s="162"/>
      <c r="GJ110" s="162"/>
      <c r="GK110" s="162"/>
      <c r="GL110" s="162"/>
      <c r="GM110" s="162"/>
      <c r="GN110" s="162"/>
      <c r="GO110" s="162"/>
      <c r="GP110" s="162"/>
      <c r="GQ110" s="162"/>
      <c r="GR110" s="162"/>
      <c r="GS110" s="162"/>
      <c r="GT110" s="162"/>
      <c r="GU110" s="162"/>
      <c r="GV110" s="162"/>
      <c r="GW110" s="162"/>
      <c r="GX110" s="162"/>
      <c r="GY110" s="162"/>
      <c r="GZ110" s="162"/>
      <c r="HA110" s="162"/>
      <c r="HB110" s="162"/>
      <c r="HC110" s="162"/>
      <c r="HD110" s="162"/>
      <c r="HE110" s="162"/>
      <c r="HF110" s="162"/>
      <c r="HG110" s="162"/>
      <c r="HH110" s="162"/>
      <c r="HI110" s="162"/>
      <c r="HJ110" s="162"/>
      <c r="HK110" s="162"/>
      <c r="HL110" s="162"/>
      <c r="HM110" s="162"/>
      <c r="HN110" s="162"/>
      <c r="HO110" s="162"/>
      <c r="HP110" s="162"/>
      <c r="HQ110" s="162"/>
      <c r="HR110" s="162"/>
      <c r="HS110" s="162"/>
      <c r="HT110" s="162"/>
      <c r="HU110" s="162"/>
      <c r="HV110" s="162"/>
      <c r="HW110" s="162"/>
      <c r="HX110" s="162"/>
      <c r="HY110" s="162"/>
      <c r="HZ110" s="162"/>
      <c r="IA110" s="162"/>
      <c r="IB110" s="162"/>
      <c r="IC110" s="162"/>
      <c r="ID110" s="162"/>
      <c r="IE110" s="162"/>
      <c r="IF110" s="162"/>
      <c r="IG110" s="162"/>
      <c r="IH110" s="162"/>
      <c r="II110" s="162"/>
      <c r="IJ110" s="162"/>
      <c r="IK110" s="162"/>
      <c r="IL110" s="162"/>
      <c r="IM110" s="162"/>
      <c r="IN110" s="162"/>
      <c r="IO110" s="162"/>
      <c r="IP110" s="162"/>
      <c r="IQ110" s="162"/>
      <c r="IR110" s="162"/>
      <c r="IS110" s="162"/>
      <c r="IT110" s="162"/>
      <c r="IU110" s="162"/>
      <c r="IV110" s="162"/>
    </row>
    <row r="111" spans="1:256" s="6" customFormat="1" ht="21.6" x14ac:dyDescent="0.45">
      <c r="A111" s="175" t="s">
        <v>100</v>
      </c>
      <c r="B111" s="175"/>
      <c r="C111" s="175"/>
      <c r="D111" s="175"/>
      <c r="E111" s="175"/>
      <c r="F111" s="175"/>
      <c r="G111" s="175"/>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c r="DK111" s="17"/>
      <c r="DL111" s="17"/>
      <c r="DM111" s="17"/>
      <c r="DN111" s="17"/>
      <c r="DO111" s="17"/>
      <c r="DP111" s="17"/>
      <c r="DQ111" s="17"/>
      <c r="DR111" s="17"/>
      <c r="DS111" s="17"/>
      <c r="DT111" s="17"/>
      <c r="DU111" s="17"/>
      <c r="DV111" s="17"/>
      <c r="DW111" s="17"/>
      <c r="DX111" s="17"/>
      <c r="DY111" s="17"/>
      <c r="DZ111" s="17"/>
      <c r="EA111" s="17"/>
      <c r="EB111" s="17"/>
      <c r="EC111" s="17"/>
      <c r="ED111" s="17"/>
      <c r="EE111" s="17"/>
      <c r="EF111" s="17"/>
      <c r="EG111" s="17"/>
      <c r="EH111" s="17"/>
      <c r="EI111" s="17"/>
      <c r="EJ111" s="17"/>
      <c r="EK111" s="17"/>
      <c r="EL111" s="17"/>
      <c r="EM111" s="17"/>
      <c r="EN111" s="17"/>
      <c r="EO111" s="17"/>
      <c r="EP111" s="17"/>
      <c r="EQ111" s="17"/>
      <c r="ER111" s="17"/>
      <c r="ES111" s="17"/>
      <c r="ET111" s="17"/>
      <c r="EU111" s="17"/>
      <c r="EV111" s="17"/>
      <c r="EW111" s="17"/>
      <c r="EX111" s="17"/>
      <c r="EY111" s="17"/>
      <c r="EZ111" s="17"/>
      <c r="FA111" s="17"/>
      <c r="FB111" s="17"/>
      <c r="FC111" s="17"/>
      <c r="FD111" s="17"/>
      <c r="FE111" s="17"/>
      <c r="FF111" s="17"/>
      <c r="FG111" s="17"/>
      <c r="FH111" s="17"/>
      <c r="FI111" s="17"/>
      <c r="FJ111" s="17"/>
      <c r="FK111" s="17"/>
      <c r="FL111" s="17"/>
      <c r="FM111" s="17"/>
      <c r="FN111" s="17"/>
      <c r="FO111" s="17"/>
      <c r="FP111" s="17"/>
      <c r="FQ111" s="17"/>
      <c r="FR111" s="17"/>
      <c r="FS111" s="17"/>
      <c r="FT111" s="17"/>
      <c r="FU111" s="17"/>
      <c r="FV111" s="17"/>
      <c r="FW111" s="17"/>
      <c r="FX111" s="17"/>
      <c r="FY111" s="17"/>
      <c r="FZ111" s="17"/>
      <c r="GA111" s="17"/>
      <c r="GB111" s="17"/>
      <c r="GC111" s="17"/>
      <c r="GD111" s="17"/>
      <c r="GE111" s="17"/>
      <c r="GF111" s="17"/>
      <c r="GG111" s="17"/>
      <c r="GH111" s="17"/>
      <c r="GI111" s="17"/>
      <c r="GJ111" s="17"/>
      <c r="GK111" s="17"/>
      <c r="GL111" s="17"/>
      <c r="GM111" s="17"/>
      <c r="GN111" s="17"/>
      <c r="GO111" s="17"/>
      <c r="GP111" s="17"/>
      <c r="GQ111" s="17"/>
      <c r="GR111" s="17"/>
      <c r="GS111" s="17"/>
      <c r="GT111" s="17"/>
      <c r="GU111" s="17"/>
      <c r="GV111" s="17"/>
      <c r="GW111" s="17"/>
      <c r="GX111" s="17"/>
      <c r="GY111" s="17"/>
      <c r="GZ111" s="17"/>
      <c r="HA111" s="17"/>
      <c r="HB111" s="17"/>
      <c r="HC111" s="17"/>
      <c r="HD111" s="17"/>
      <c r="HE111" s="17"/>
      <c r="HF111" s="17"/>
      <c r="HG111" s="17"/>
      <c r="HH111" s="17"/>
      <c r="HI111" s="17"/>
      <c r="HJ111" s="17"/>
      <c r="HK111" s="17"/>
      <c r="HL111" s="17"/>
      <c r="HM111" s="17"/>
      <c r="HN111" s="17"/>
      <c r="HO111" s="17"/>
      <c r="HP111" s="17"/>
      <c r="HQ111" s="17"/>
      <c r="HR111" s="17"/>
      <c r="HS111" s="17"/>
      <c r="HT111" s="17"/>
      <c r="HU111" s="17"/>
      <c r="HV111" s="17"/>
      <c r="HW111" s="17"/>
      <c r="HX111" s="17"/>
      <c r="HY111" s="17"/>
      <c r="HZ111" s="17"/>
      <c r="IA111" s="17"/>
      <c r="IB111" s="17"/>
      <c r="IC111" s="17"/>
      <c r="ID111" s="17"/>
      <c r="IE111" s="17"/>
      <c r="IF111" s="17"/>
      <c r="IG111" s="17"/>
      <c r="IH111" s="17"/>
      <c r="II111" s="17"/>
      <c r="IJ111" s="17"/>
      <c r="IK111" s="17"/>
      <c r="IL111" s="17"/>
      <c r="IM111" s="17"/>
      <c r="IN111" s="17"/>
      <c r="IO111" s="17"/>
      <c r="IP111" s="17"/>
      <c r="IQ111" s="17"/>
      <c r="IR111" s="17"/>
      <c r="IS111" s="17"/>
      <c r="IT111" s="17"/>
      <c r="IU111" s="17"/>
      <c r="IV111" s="17"/>
    </row>
    <row r="112" spans="1:256" s="6" customFormat="1" x14ac:dyDescent="0.25">
      <c r="A112" s="54"/>
      <c r="B112" s="80" t="s">
        <v>99</v>
      </c>
      <c r="C112" s="54"/>
      <c r="D112" s="54"/>
      <c r="E112" s="54"/>
      <c r="F112" s="54"/>
      <c r="G112" s="54"/>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c r="DK112" s="17"/>
      <c r="DL112" s="17"/>
      <c r="DM112" s="17"/>
      <c r="DN112" s="17"/>
      <c r="DO112" s="17"/>
      <c r="DP112" s="17"/>
      <c r="DQ112" s="17"/>
      <c r="DR112" s="17"/>
      <c r="DS112" s="17"/>
      <c r="DT112" s="17"/>
      <c r="DU112" s="17"/>
      <c r="DV112" s="17"/>
      <c r="DW112" s="17"/>
      <c r="DX112" s="17"/>
      <c r="DY112" s="17"/>
      <c r="DZ112" s="17"/>
      <c r="EA112" s="17"/>
      <c r="EB112" s="17"/>
      <c r="EC112" s="17"/>
      <c r="ED112" s="17"/>
      <c r="EE112" s="17"/>
      <c r="EF112" s="17"/>
      <c r="EG112" s="17"/>
      <c r="EH112" s="17"/>
      <c r="EI112" s="17"/>
      <c r="EJ112" s="17"/>
      <c r="EK112" s="17"/>
      <c r="EL112" s="17"/>
      <c r="EM112" s="17"/>
      <c r="EN112" s="17"/>
      <c r="EO112" s="17"/>
      <c r="EP112" s="17"/>
      <c r="EQ112" s="17"/>
      <c r="ER112" s="17"/>
      <c r="ES112" s="17"/>
      <c r="ET112" s="17"/>
      <c r="EU112" s="17"/>
      <c r="EV112" s="17"/>
      <c r="EW112" s="17"/>
      <c r="EX112" s="17"/>
      <c r="EY112" s="17"/>
      <c r="EZ112" s="17"/>
      <c r="FA112" s="17"/>
      <c r="FB112" s="17"/>
      <c r="FC112" s="17"/>
      <c r="FD112" s="17"/>
      <c r="FE112" s="17"/>
      <c r="FF112" s="17"/>
      <c r="FG112" s="17"/>
      <c r="FH112" s="17"/>
      <c r="FI112" s="17"/>
      <c r="FJ112" s="17"/>
      <c r="FK112" s="17"/>
      <c r="FL112" s="17"/>
      <c r="FM112" s="17"/>
      <c r="FN112" s="17"/>
      <c r="FO112" s="17"/>
      <c r="FP112" s="17"/>
      <c r="FQ112" s="17"/>
      <c r="FR112" s="17"/>
      <c r="FS112" s="17"/>
      <c r="FT112" s="17"/>
      <c r="FU112" s="17"/>
      <c r="FV112" s="17"/>
      <c r="FW112" s="17"/>
      <c r="FX112" s="17"/>
      <c r="FY112" s="17"/>
      <c r="FZ112" s="17"/>
      <c r="GA112" s="17"/>
      <c r="GB112" s="17"/>
      <c r="GC112" s="17"/>
      <c r="GD112" s="17"/>
      <c r="GE112" s="17"/>
      <c r="GF112" s="17"/>
      <c r="GG112" s="17"/>
      <c r="GH112" s="17"/>
      <c r="GI112" s="17"/>
      <c r="GJ112" s="17"/>
      <c r="GK112" s="17"/>
      <c r="GL112" s="17"/>
      <c r="GM112" s="17"/>
      <c r="GN112" s="17"/>
      <c r="GO112" s="17"/>
      <c r="GP112" s="17"/>
      <c r="GQ112" s="17"/>
      <c r="GR112" s="17"/>
      <c r="GS112" s="17"/>
      <c r="GT112" s="17"/>
      <c r="GU112" s="17"/>
      <c r="GV112" s="17"/>
      <c r="GW112" s="17"/>
      <c r="GX112" s="17"/>
      <c r="GY112" s="17"/>
      <c r="GZ112" s="17"/>
      <c r="HA112" s="17"/>
      <c r="HB112" s="17"/>
      <c r="HC112" s="17"/>
      <c r="HD112" s="17"/>
      <c r="HE112" s="17"/>
      <c r="HF112" s="17"/>
      <c r="HG112" s="17"/>
      <c r="HH112" s="17"/>
      <c r="HI112" s="17"/>
      <c r="HJ112" s="17"/>
      <c r="HK112" s="17"/>
      <c r="HL112" s="17"/>
      <c r="HM112" s="17"/>
      <c r="HN112" s="17"/>
      <c r="HO112" s="17"/>
      <c r="HP112" s="17"/>
      <c r="HQ112" s="17"/>
      <c r="HR112" s="17"/>
      <c r="HS112" s="17"/>
      <c r="HT112" s="17"/>
      <c r="HU112" s="17"/>
      <c r="HV112" s="17"/>
      <c r="HW112" s="17"/>
      <c r="HX112" s="17"/>
      <c r="HY112" s="17"/>
      <c r="HZ112" s="17"/>
      <c r="IA112" s="17"/>
      <c r="IB112" s="17"/>
      <c r="IC112" s="17"/>
      <c r="ID112" s="17"/>
      <c r="IE112" s="17"/>
      <c r="IF112" s="17"/>
      <c r="IG112" s="17"/>
      <c r="IH112" s="17"/>
      <c r="II112" s="17"/>
      <c r="IJ112" s="17"/>
      <c r="IK112" s="17"/>
      <c r="IL112" s="17"/>
      <c r="IM112" s="17"/>
      <c r="IN112" s="17"/>
      <c r="IO112" s="17"/>
      <c r="IP112" s="17"/>
      <c r="IQ112" s="17"/>
      <c r="IR112" s="17"/>
      <c r="IS112" s="17"/>
      <c r="IT112" s="17"/>
      <c r="IU112" s="17"/>
      <c r="IV112" s="17"/>
    </row>
    <row r="113" spans="1:256" s="4" customFormat="1" x14ac:dyDescent="0.25">
      <c r="A113" s="54"/>
      <c r="B113" s="80" t="s">
        <v>85</v>
      </c>
      <c r="C113" s="54"/>
      <c r="D113" s="54"/>
      <c r="E113" s="54"/>
      <c r="F113" s="54"/>
      <c r="G113" s="54"/>
    </row>
    <row r="114" spans="1:256" s="8" customFormat="1" ht="21.6" thickBot="1" x14ac:dyDescent="0.45">
      <c r="A114" s="81"/>
      <c r="B114" s="81"/>
      <c r="C114" s="81"/>
      <c r="D114" s="71" t="s">
        <v>27</v>
      </c>
      <c r="E114" s="68"/>
      <c r="F114" s="68"/>
      <c r="G114" s="68"/>
    </row>
    <row r="115" spans="1:256" s="4" customFormat="1" ht="61.2" x14ac:dyDescent="0.25">
      <c r="A115" s="82" t="s">
        <v>33</v>
      </c>
      <c r="B115" s="83" t="s">
        <v>28</v>
      </c>
      <c r="C115" s="84" t="s">
        <v>29</v>
      </c>
      <c r="D115" s="84" t="s">
        <v>30</v>
      </c>
      <c r="E115" s="85"/>
      <c r="F115" s="85"/>
      <c r="G115" s="85"/>
    </row>
    <row r="116" spans="1:256" s="9" customFormat="1" ht="24" customHeight="1" x14ac:dyDescent="0.4">
      <c r="A116" s="86">
        <v>1</v>
      </c>
      <c r="B116" s="87">
        <v>2</v>
      </c>
      <c r="C116" s="60">
        <v>3</v>
      </c>
      <c r="D116" s="60">
        <v>4</v>
      </c>
      <c r="E116" s="88"/>
      <c r="F116" s="68"/>
      <c r="G116" s="68"/>
    </row>
    <row r="117" spans="1:256" s="9" customFormat="1" ht="24" customHeight="1" x14ac:dyDescent="0.35">
      <c r="A117" s="89">
        <v>1</v>
      </c>
      <c r="B117" s="90" t="s">
        <v>158</v>
      </c>
      <c r="C117" s="91">
        <v>1</v>
      </c>
      <c r="D117" s="92">
        <v>201000</v>
      </c>
      <c r="E117" s="88"/>
      <c r="F117" s="68"/>
      <c r="G117" s="68"/>
    </row>
    <row r="118" spans="1:256" s="9" customFormat="1" ht="24" customHeight="1" x14ac:dyDescent="0.35">
      <c r="A118" s="89">
        <v>2</v>
      </c>
      <c r="B118" s="90" t="s">
        <v>159</v>
      </c>
      <c r="C118" s="91">
        <v>1</v>
      </c>
      <c r="D118" s="92">
        <v>14000</v>
      </c>
      <c r="E118" s="88"/>
      <c r="F118" s="68"/>
      <c r="G118" s="68"/>
    </row>
    <row r="119" spans="1:256" s="9" customFormat="1" ht="24" customHeight="1" x14ac:dyDescent="0.35">
      <c r="A119" s="89">
        <v>3</v>
      </c>
      <c r="B119" s="90" t="s">
        <v>160</v>
      </c>
      <c r="C119" s="91">
        <v>1</v>
      </c>
      <c r="D119" s="92">
        <v>35000</v>
      </c>
      <c r="E119" s="88"/>
      <c r="F119" s="68"/>
      <c r="G119" s="68"/>
    </row>
    <row r="120" spans="1:256" s="9" customFormat="1" ht="24" customHeight="1" x14ac:dyDescent="0.35">
      <c r="A120" s="89">
        <v>4</v>
      </c>
      <c r="B120" s="90" t="s">
        <v>161</v>
      </c>
      <c r="C120" s="91">
        <v>1</v>
      </c>
      <c r="D120" s="92">
        <v>29000</v>
      </c>
      <c r="E120" s="88"/>
      <c r="F120" s="68"/>
      <c r="G120" s="68"/>
    </row>
    <row r="121" spans="1:256" s="9" customFormat="1" ht="24" customHeight="1" x14ac:dyDescent="0.35">
      <c r="A121" s="89">
        <v>5</v>
      </c>
      <c r="B121" s="90" t="s">
        <v>162</v>
      </c>
      <c r="C121" s="91">
        <v>1</v>
      </c>
      <c r="D121" s="92">
        <v>7500</v>
      </c>
      <c r="E121" s="88"/>
      <c r="F121" s="68"/>
      <c r="G121" s="68"/>
    </row>
    <row r="122" spans="1:256" s="9" customFormat="1" ht="24" customHeight="1" x14ac:dyDescent="0.35">
      <c r="A122" s="89">
        <v>6</v>
      </c>
      <c r="B122" s="90" t="s">
        <v>163</v>
      </c>
      <c r="C122" s="91">
        <v>1</v>
      </c>
      <c r="D122" s="92">
        <v>8500</v>
      </c>
      <c r="E122" s="88"/>
      <c r="F122" s="68"/>
      <c r="G122" s="68"/>
    </row>
    <row r="123" spans="1:256" s="9" customFormat="1" ht="24" customHeight="1" x14ac:dyDescent="0.35">
      <c r="A123" s="89">
        <v>7</v>
      </c>
      <c r="B123" s="90" t="s">
        <v>164</v>
      </c>
      <c r="C123" s="91">
        <v>1</v>
      </c>
      <c r="D123" s="92">
        <v>800</v>
      </c>
      <c r="E123" s="88"/>
      <c r="F123" s="68"/>
      <c r="G123" s="68"/>
    </row>
    <row r="124" spans="1:256" s="6" customFormat="1" x14ac:dyDescent="0.4">
      <c r="A124" s="93"/>
      <c r="B124" s="66" t="s">
        <v>16</v>
      </c>
      <c r="C124" s="93"/>
      <c r="D124" s="94">
        <f>SUM(D117:D123)</f>
        <v>295800</v>
      </c>
      <c r="E124" s="68"/>
      <c r="F124" s="68"/>
      <c r="G124" s="68"/>
    </row>
    <row r="125" spans="1:256" s="6" customFormat="1" ht="18" customHeight="1" x14ac:dyDescent="0.35">
      <c r="A125" s="95"/>
      <c r="B125" s="96"/>
      <c r="C125" s="88"/>
      <c r="D125" s="88"/>
      <c r="E125" s="97"/>
      <c r="F125" s="97"/>
      <c r="G125" s="97"/>
      <c r="H125" s="162"/>
      <c r="I125" s="162"/>
      <c r="J125" s="162"/>
      <c r="K125" s="162"/>
      <c r="L125" s="162"/>
      <c r="M125" s="162"/>
      <c r="N125" s="162"/>
      <c r="O125" s="162"/>
      <c r="P125" s="162"/>
      <c r="Q125" s="162"/>
      <c r="R125" s="162"/>
      <c r="S125" s="162"/>
      <c r="T125" s="162"/>
      <c r="U125" s="162"/>
      <c r="V125" s="162"/>
      <c r="W125" s="162"/>
      <c r="X125" s="162"/>
      <c r="Y125" s="162"/>
      <c r="Z125" s="162"/>
      <c r="AA125" s="162"/>
      <c r="AB125" s="162"/>
      <c r="AC125" s="162"/>
      <c r="AD125" s="162"/>
      <c r="AE125" s="162"/>
      <c r="AF125" s="162"/>
      <c r="AG125" s="162"/>
      <c r="AH125" s="162"/>
      <c r="AI125" s="162"/>
      <c r="AJ125" s="162"/>
      <c r="AK125" s="162"/>
      <c r="AL125" s="162"/>
      <c r="AM125" s="162"/>
      <c r="AN125" s="162"/>
      <c r="AO125" s="162"/>
      <c r="AP125" s="162"/>
      <c r="AQ125" s="162"/>
      <c r="AR125" s="162"/>
      <c r="AS125" s="162"/>
      <c r="AT125" s="162"/>
      <c r="AU125" s="162"/>
      <c r="AV125" s="162"/>
      <c r="AW125" s="162"/>
      <c r="AX125" s="162"/>
      <c r="AY125" s="162"/>
      <c r="AZ125" s="162"/>
      <c r="BA125" s="162"/>
      <c r="BB125" s="162"/>
      <c r="BC125" s="162"/>
      <c r="BD125" s="162"/>
      <c r="BE125" s="162"/>
      <c r="BF125" s="162"/>
      <c r="BG125" s="162"/>
      <c r="BH125" s="162"/>
      <c r="BI125" s="162"/>
      <c r="BJ125" s="162"/>
      <c r="BK125" s="162"/>
      <c r="BL125" s="162"/>
      <c r="BM125" s="162"/>
      <c r="BN125" s="162"/>
      <c r="BO125" s="162"/>
      <c r="BP125" s="162"/>
      <c r="BQ125" s="162"/>
      <c r="BR125" s="162"/>
      <c r="BS125" s="162"/>
      <c r="BT125" s="162"/>
      <c r="BU125" s="162"/>
      <c r="BV125" s="162"/>
      <c r="BW125" s="162"/>
      <c r="BX125" s="162"/>
      <c r="BY125" s="162"/>
      <c r="BZ125" s="162"/>
      <c r="CA125" s="162"/>
      <c r="CB125" s="162"/>
      <c r="CC125" s="162"/>
      <c r="CD125" s="162"/>
      <c r="CE125" s="162"/>
      <c r="CF125" s="162"/>
      <c r="CG125" s="162"/>
      <c r="CH125" s="162"/>
      <c r="CI125" s="162"/>
      <c r="CJ125" s="162"/>
      <c r="CK125" s="162"/>
      <c r="CL125" s="162"/>
      <c r="CM125" s="162"/>
      <c r="CN125" s="162"/>
      <c r="CO125" s="162"/>
      <c r="CP125" s="162"/>
      <c r="CQ125" s="162"/>
      <c r="CR125" s="162"/>
      <c r="CS125" s="162"/>
      <c r="CT125" s="162"/>
      <c r="CU125" s="162"/>
      <c r="CV125" s="162"/>
      <c r="CW125" s="162"/>
      <c r="CX125" s="162"/>
      <c r="CY125" s="162"/>
      <c r="CZ125" s="162"/>
      <c r="DA125" s="162"/>
      <c r="DB125" s="162"/>
      <c r="DC125" s="162"/>
      <c r="DD125" s="162"/>
      <c r="DE125" s="162"/>
      <c r="DF125" s="162"/>
      <c r="DG125" s="162"/>
      <c r="DH125" s="162"/>
      <c r="DI125" s="162"/>
      <c r="DJ125" s="162"/>
      <c r="DK125" s="162"/>
      <c r="DL125" s="162"/>
      <c r="DM125" s="162"/>
      <c r="DN125" s="162"/>
      <c r="DO125" s="162"/>
      <c r="DP125" s="162"/>
      <c r="DQ125" s="162"/>
      <c r="DR125" s="162"/>
      <c r="DS125" s="162"/>
      <c r="DT125" s="162"/>
      <c r="DU125" s="162"/>
      <c r="DV125" s="162"/>
      <c r="DW125" s="162"/>
      <c r="DX125" s="162"/>
      <c r="DY125" s="162"/>
      <c r="DZ125" s="162"/>
      <c r="EA125" s="162"/>
      <c r="EB125" s="162"/>
      <c r="EC125" s="162"/>
      <c r="ED125" s="162"/>
      <c r="EE125" s="162"/>
      <c r="EF125" s="162"/>
      <c r="EG125" s="162"/>
      <c r="EH125" s="162"/>
      <c r="EI125" s="162"/>
      <c r="EJ125" s="162"/>
      <c r="EK125" s="162"/>
      <c r="EL125" s="162"/>
      <c r="EM125" s="162"/>
      <c r="EN125" s="162"/>
      <c r="EO125" s="162"/>
      <c r="EP125" s="162"/>
      <c r="EQ125" s="162"/>
      <c r="ER125" s="162"/>
      <c r="ES125" s="162"/>
      <c r="ET125" s="162"/>
      <c r="EU125" s="162"/>
      <c r="EV125" s="162"/>
      <c r="EW125" s="162"/>
      <c r="EX125" s="162"/>
      <c r="EY125" s="162"/>
      <c r="EZ125" s="162"/>
      <c r="FA125" s="162"/>
      <c r="FB125" s="162"/>
      <c r="FC125" s="162"/>
      <c r="FD125" s="162"/>
      <c r="FE125" s="162"/>
      <c r="FF125" s="162"/>
      <c r="FG125" s="162"/>
      <c r="FH125" s="162"/>
      <c r="FI125" s="162"/>
      <c r="FJ125" s="162"/>
      <c r="FK125" s="162"/>
      <c r="FL125" s="162"/>
      <c r="FM125" s="162"/>
      <c r="FN125" s="162"/>
      <c r="FO125" s="162"/>
      <c r="FP125" s="162"/>
      <c r="FQ125" s="162"/>
      <c r="FR125" s="162"/>
      <c r="FS125" s="162"/>
      <c r="FT125" s="162"/>
      <c r="FU125" s="162"/>
      <c r="FV125" s="162"/>
      <c r="FW125" s="162"/>
      <c r="FX125" s="162"/>
      <c r="FY125" s="162"/>
      <c r="FZ125" s="162"/>
      <c r="GA125" s="162"/>
      <c r="GB125" s="162"/>
      <c r="GC125" s="162"/>
      <c r="GD125" s="162"/>
      <c r="GE125" s="162"/>
      <c r="GF125" s="162"/>
      <c r="GG125" s="162"/>
      <c r="GH125" s="162"/>
      <c r="GI125" s="162"/>
      <c r="GJ125" s="162"/>
      <c r="GK125" s="162"/>
      <c r="GL125" s="162"/>
      <c r="GM125" s="162"/>
      <c r="GN125" s="162"/>
      <c r="GO125" s="162"/>
      <c r="GP125" s="162"/>
      <c r="GQ125" s="162"/>
      <c r="GR125" s="162"/>
      <c r="GS125" s="162"/>
      <c r="GT125" s="162"/>
      <c r="GU125" s="162"/>
      <c r="GV125" s="162"/>
      <c r="GW125" s="162"/>
      <c r="GX125" s="162"/>
      <c r="GY125" s="162"/>
      <c r="GZ125" s="162"/>
      <c r="HA125" s="162"/>
      <c r="HB125" s="162"/>
      <c r="HC125" s="162"/>
      <c r="HD125" s="162"/>
      <c r="HE125" s="162"/>
      <c r="HF125" s="162"/>
      <c r="HG125" s="162"/>
      <c r="HH125" s="162"/>
      <c r="HI125" s="162"/>
      <c r="HJ125" s="162"/>
      <c r="HK125" s="162"/>
      <c r="HL125" s="162"/>
      <c r="HM125" s="162"/>
      <c r="HN125" s="162"/>
      <c r="HO125" s="162"/>
      <c r="HP125" s="162"/>
      <c r="HQ125" s="162"/>
      <c r="HR125" s="162"/>
      <c r="HS125" s="162"/>
      <c r="HT125" s="162"/>
      <c r="HU125" s="162"/>
      <c r="HV125" s="162"/>
      <c r="HW125" s="162"/>
      <c r="HX125" s="162"/>
      <c r="HY125" s="162"/>
      <c r="HZ125" s="162"/>
      <c r="IA125" s="162"/>
      <c r="IB125" s="162"/>
      <c r="IC125" s="162"/>
      <c r="ID125" s="162"/>
      <c r="IE125" s="162"/>
      <c r="IF125" s="162"/>
      <c r="IG125" s="162"/>
      <c r="IH125" s="162"/>
      <c r="II125" s="162"/>
      <c r="IJ125" s="162"/>
      <c r="IK125" s="162"/>
      <c r="IL125" s="162"/>
      <c r="IM125" s="162"/>
      <c r="IN125" s="162"/>
      <c r="IO125" s="162"/>
      <c r="IP125" s="162"/>
      <c r="IQ125" s="162"/>
      <c r="IR125" s="162"/>
      <c r="IS125" s="162"/>
      <c r="IT125" s="162"/>
      <c r="IU125" s="162"/>
      <c r="IV125" s="162"/>
    </row>
    <row r="126" spans="1:256" s="6" customFormat="1" ht="18" customHeight="1" x14ac:dyDescent="0.45">
      <c r="A126" s="175" t="s">
        <v>101</v>
      </c>
      <c r="B126" s="175"/>
      <c r="C126" s="175"/>
      <c r="D126" s="175"/>
      <c r="E126" s="175"/>
      <c r="F126" s="175"/>
      <c r="G126" s="175"/>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0"/>
      <c r="FV126" s="30"/>
      <c r="FW126" s="30"/>
      <c r="FX126" s="30"/>
      <c r="FY126" s="30"/>
      <c r="FZ126" s="30"/>
      <c r="GA126" s="30"/>
      <c r="GB126" s="30"/>
      <c r="GC126" s="30"/>
      <c r="GD126" s="30"/>
      <c r="GE126" s="30"/>
      <c r="GF126" s="30"/>
      <c r="GG126" s="30"/>
      <c r="GH126" s="30"/>
      <c r="GI126" s="30"/>
      <c r="GJ126" s="30"/>
      <c r="GK126" s="30"/>
      <c r="GL126" s="30"/>
      <c r="GM126" s="30"/>
      <c r="GN126" s="30"/>
      <c r="GO126" s="30"/>
      <c r="GP126" s="30"/>
      <c r="GQ126" s="30"/>
      <c r="GR126" s="30"/>
      <c r="GS126" s="30"/>
      <c r="GT126" s="30"/>
      <c r="GU126" s="30"/>
      <c r="GV126" s="30"/>
      <c r="GW126" s="30"/>
      <c r="GX126" s="30"/>
      <c r="GY126" s="30"/>
      <c r="GZ126" s="30"/>
      <c r="HA126" s="30"/>
      <c r="HB126" s="30"/>
      <c r="HC126" s="30"/>
      <c r="HD126" s="30"/>
      <c r="HE126" s="30"/>
      <c r="HF126" s="30"/>
      <c r="HG126" s="30"/>
      <c r="HH126" s="30"/>
      <c r="HI126" s="30"/>
      <c r="HJ126" s="30"/>
      <c r="HK126" s="30"/>
      <c r="HL126" s="30"/>
      <c r="HM126" s="30"/>
      <c r="HN126" s="30"/>
      <c r="HO126" s="30"/>
      <c r="HP126" s="30"/>
      <c r="HQ126" s="30"/>
      <c r="HR126" s="30"/>
      <c r="HS126" s="30"/>
      <c r="HT126" s="30"/>
      <c r="HU126" s="30"/>
      <c r="HV126" s="30"/>
      <c r="HW126" s="30"/>
      <c r="HX126" s="30"/>
      <c r="HY126" s="30"/>
      <c r="HZ126" s="30"/>
      <c r="IA126" s="30"/>
      <c r="IB126" s="30"/>
      <c r="IC126" s="30"/>
      <c r="ID126" s="30"/>
      <c r="IE126" s="30"/>
      <c r="IF126" s="30"/>
      <c r="IG126" s="30"/>
      <c r="IH126" s="30"/>
      <c r="II126" s="30"/>
      <c r="IJ126" s="30"/>
      <c r="IK126" s="30"/>
      <c r="IL126" s="30"/>
      <c r="IM126" s="30"/>
      <c r="IN126" s="30"/>
      <c r="IO126" s="30"/>
      <c r="IP126" s="30"/>
      <c r="IQ126" s="30"/>
      <c r="IR126" s="30"/>
      <c r="IS126" s="30"/>
      <c r="IT126" s="30"/>
      <c r="IU126" s="30"/>
      <c r="IV126" s="30"/>
    </row>
    <row r="127" spans="1:256" s="10" customFormat="1" ht="15.6" x14ac:dyDescent="0.25">
      <c r="A127" s="30"/>
      <c r="B127" s="160" t="s">
        <v>131</v>
      </c>
      <c r="C127" s="30"/>
      <c r="D127" s="30"/>
      <c r="E127" s="30"/>
      <c r="F127" s="30"/>
      <c r="G127" s="30"/>
    </row>
    <row r="128" spans="1:256" s="3" customFormat="1" x14ac:dyDescent="0.4">
      <c r="A128" s="98"/>
      <c r="B128" s="98"/>
      <c r="C128" s="99" t="s">
        <v>31</v>
      </c>
      <c r="D128" s="95"/>
      <c r="E128" s="68"/>
      <c r="F128" s="95"/>
      <c r="G128" s="95"/>
    </row>
    <row r="129" spans="1:256" s="5" customFormat="1" ht="40.799999999999997" x14ac:dyDescent="0.3">
      <c r="A129" s="58" t="s">
        <v>33</v>
      </c>
      <c r="B129" s="58" t="s">
        <v>28</v>
      </c>
      <c r="C129" s="58" t="s">
        <v>32</v>
      </c>
      <c r="D129" s="59"/>
      <c r="E129" s="79"/>
      <c r="F129" s="59"/>
      <c r="G129" s="59"/>
    </row>
    <row r="130" spans="1:256" s="5" customFormat="1" x14ac:dyDescent="0.4">
      <c r="A130" s="60">
        <v>1</v>
      </c>
      <c r="B130" s="60">
        <v>2</v>
      </c>
      <c r="C130" s="60">
        <v>3</v>
      </c>
      <c r="D130" s="68"/>
      <c r="E130" s="88"/>
      <c r="F130" s="61"/>
      <c r="G130" s="61"/>
    </row>
    <row r="131" spans="1:256" s="5" customFormat="1" ht="40.799999999999997" x14ac:dyDescent="0.4">
      <c r="A131" s="65">
        <v>1</v>
      </c>
      <c r="B131" s="100" t="s">
        <v>104</v>
      </c>
      <c r="C131" s="92">
        <v>2000</v>
      </c>
      <c r="D131" s="68"/>
      <c r="E131" s="88"/>
      <c r="F131" s="61"/>
      <c r="G131" s="61"/>
    </row>
    <row r="132" spans="1:256" s="5" customFormat="1" x14ac:dyDescent="0.4">
      <c r="A132" s="65">
        <v>2</v>
      </c>
      <c r="B132" s="100" t="s">
        <v>178</v>
      </c>
      <c r="C132" s="92">
        <v>550</v>
      </c>
      <c r="D132" s="68"/>
      <c r="E132" s="88"/>
      <c r="F132" s="61"/>
      <c r="G132" s="61"/>
    </row>
    <row r="133" spans="1:256" s="4" customFormat="1" x14ac:dyDescent="0.35">
      <c r="A133" s="65">
        <v>3</v>
      </c>
      <c r="B133" s="101" t="s">
        <v>139</v>
      </c>
      <c r="C133" s="92">
        <v>600</v>
      </c>
      <c r="D133" s="68"/>
      <c r="E133" s="55"/>
      <c r="F133" s="68"/>
      <c r="G133" s="68"/>
    </row>
    <row r="134" spans="1:256" s="4" customFormat="1" x14ac:dyDescent="0.4">
      <c r="A134" s="93"/>
      <c r="B134" s="66" t="s">
        <v>16</v>
      </c>
      <c r="C134" s="94">
        <f>SUM(C131:C133)</f>
        <v>3150</v>
      </c>
      <c r="D134" s="68"/>
      <c r="E134" s="68"/>
      <c r="F134" s="68"/>
      <c r="G134" s="68"/>
    </row>
    <row r="135" spans="1:256" s="6" customFormat="1" ht="17.25" customHeight="1" x14ac:dyDescent="0.35">
      <c r="A135" s="95"/>
      <c r="B135" s="88"/>
      <c r="C135" s="88"/>
      <c r="D135" s="68"/>
      <c r="E135" s="68"/>
      <c r="F135" s="68"/>
      <c r="G135" s="68"/>
      <c r="H135" s="162"/>
      <c r="I135" s="162"/>
      <c r="J135" s="162"/>
      <c r="K135" s="162"/>
      <c r="L135" s="162"/>
      <c r="M135" s="162"/>
      <c r="N135" s="162"/>
      <c r="O135" s="162"/>
      <c r="P135" s="162"/>
      <c r="Q135" s="162"/>
      <c r="R135" s="162"/>
      <c r="S135" s="162"/>
      <c r="T135" s="162"/>
      <c r="U135" s="162"/>
      <c r="V135" s="162"/>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c r="AT135" s="162"/>
      <c r="AU135" s="162"/>
      <c r="AV135" s="162"/>
      <c r="AW135" s="162"/>
      <c r="AX135" s="162"/>
      <c r="AY135" s="162"/>
      <c r="AZ135" s="162"/>
      <c r="BA135" s="162"/>
      <c r="BB135" s="162"/>
      <c r="BC135" s="162"/>
      <c r="BD135" s="162"/>
      <c r="BE135" s="162"/>
      <c r="BF135" s="162"/>
      <c r="BG135" s="162"/>
      <c r="BH135" s="162"/>
      <c r="BI135" s="162"/>
      <c r="BJ135" s="162"/>
      <c r="BK135" s="162"/>
      <c r="BL135" s="162"/>
      <c r="BM135" s="162"/>
      <c r="BN135" s="162"/>
      <c r="BO135" s="162"/>
      <c r="BP135" s="162"/>
      <c r="BQ135" s="162"/>
      <c r="BR135" s="162"/>
      <c r="BS135" s="162"/>
      <c r="BT135" s="162"/>
      <c r="BU135" s="162"/>
      <c r="BV135" s="162"/>
      <c r="BW135" s="162"/>
      <c r="BX135" s="162"/>
      <c r="BY135" s="162"/>
      <c r="BZ135" s="162"/>
      <c r="CA135" s="162"/>
      <c r="CB135" s="162"/>
      <c r="CC135" s="162"/>
      <c r="CD135" s="162"/>
      <c r="CE135" s="162"/>
      <c r="CF135" s="162"/>
      <c r="CG135" s="162"/>
      <c r="CH135" s="162"/>
      <c r="CI135" s="162"/>
      <c r="CJ135" s="162"/>
      <c r="CK135" s="162"/>
      <c r="CL135" s="162"/>
      <c r="CM135" s="162"/>
      <c r="CN135" s="162"/>
      <c r="CO135" s="162"/>
      <c r="CP135" s="162"/>
      <c r="CQ135" s="162"/>
      <c r="CR135" s="162"/>
      <c r="CS135" s="162"/>
      <c r="CT135" s="162"/>
      <c r="CU135" s="162"/>
      <c r="CV135" s="162"/>
      <c r="CW135" s="162"/>
      <c r="CX135" s="162"/>
      <c r="CY135" s="162"/>
      <c r="CZ135" s="162"/>
      <c r="DA135" s="162"/>
      <c r="DB135" s="162"/>
      <c r="DC135" s="162"/>
      <c r="DD135" s="162"/>
      <c r="DE135" s="162"/>
      <c r="DF135" s="162"/>
      <c r="DG135" s="162"/>
      <c r="DH135" s="162"/>
      <c r="DI135" s="162"/>
      <c r="DJ135" s="162"/>
      <c r="DK135" s="162"/>
      <c r="DL135" s="162"/>
      <c r="DM135" s="162"/>
      <c r="DN135" s="162"/>
      <c r="DO135" s="162"/>
      <c r="DP135" s="162"/>
      <c r="DQ135" s="162"/>
      <c r="DR135" s="162"/>
      <c r="DS135" s="162"/>
      <c r="DT135" s="162"/>
      <c r="DU135" s="162"/>
      <c r="DV135" s="162"/>
      <c r="DW135" s="162"/>
      <c r="DX135" s="162"/>
      <c r="DY135" s="162"/>
      <c r="DZ135" s="162"/>
      <c r="EA135" s="162"/>
      <c r="EB135" s="162"/>
      <c r="EC135" s="162"/>
      <c r="ED135" s="162"/>
      <c r="EE135" s="162"/>
      <c r="EF135" s="162"/>
      <c r="EG135" s="162"/>
      <c r="EH135" s="162"/>
      <c r="EI135" s="162"/>
      <c r="EJ135" s="162"/>
      <c r="EK135" s="162"/>
      <c r="EL135" s="162"/>
      <c r="EM135" s="162"/>
      <c r="EN135" s="162"/>
      <c r="EO135" s="162"/>
      <c r="EP135" s="162"/>
      <c r="EQ135" s="162"/>
      <c r="ER135" s="162"/>
      <c r="ES135" s="162"/>
      <c r="ET135" s="162"/>
      <c r="EU135" s="162"/>
      <c r="EV135" s="162"/>
      <c r="EW135" s="162"/>
      <c r="EX135" s="162"/>
      <c r="EY135" s="162"/>
      <c r="EZ135" s="162"/>
      <c r="FA135" s="162"/>
      <c r="FB135" s="162"/>
      <c r="FC135" s="162"/>
      <c r="FD135" s="162"/>
      <c r="FE135" s="162"/>
      <c r="FF135" s="162"/>
      <c r="FG135" s="162"/>
      <c r="FH135" s="162"/>
      <c r="FI135" s="162"/>
      <c r="FJ135" s="162"/>
      <c r="FK135" s="162"/>
      <c r="FL135" s="162"/>
      <c r="FM135" s="162"/>
      <c r="FN135" s="162"/>
      <c r="FO135" s="162"/>
      <c r="FP135" s="162"/>
      <c r="FQ135" s="162"/>
      <c r="FR135" s="162"/>
      <c r="FS135" s="162"/>
      <c r="FT135" s="162"/>
      <c r="FU135" s="162"/>
      <c r="FV135" s="162"/>
      <c r="FW135" s="162"/>
      <c r="FX135" s="162"/>
      <c r="FY135" s="162"/>
      <c r="FZ135" s="162"/>
      <c r="GA135" s="162"/>
      <c r="GB135" s="162"/>
      <c r="GC135" s="162"/>
      <c r="GD135" s="162"/>
      <c r="GE135" s="162"/>
      <c r="GF135" s="162"/>
      <c r="GG135" s="162"/>
      <c r="GH135" s="162"/>
      <c r="GI135" s="162"/>
      <c r="GJ135" s="162"/>
      <c r="GK135" s="162"/>
      <c r="GL135" s="162"/>
      <c r="GM135" s="162"/>
      <c r="GN135" s="162"/>
      <c r="GO135" s="162"/>
      <c r="GP135" s="162"/>
      <c r="GQ135" s="162"/>
      <c r="GR135" s="162"/>
      <c r="GS135" s="162"/>
      <c r="GT135" s="162"/>
      <c r="GU135" s="162"/>
      <c r="GV135" s="162"/>
      <c r="GW135" s="162"/>
      <c r="GX135" s="162"/>
      <c r="GY135" s="162"/>
      <c r="GZ135" s="162"/>
      <c r="HA135" s="162"/>
      <c r="HB135" s="162"/>
      <c r="HC135" s="162"/>
      <c r="HD135" s="162"/>
      <c r="HE135" s="162"/>
      <c r="HF135" s="162"/>
      <c r="HG135" s="162"/>
      <c r="HH135" s="162"/>
      <c r="HI135" s="162"/>
      <c r="HJ135" s="162"/>
      <c r="HK135" s="162"/>
      <c r="HL135" s="162"/>
      <c r="HM135" s="162"/>
      <c r="HN135" s="162"/>
      <c r="HO135" s="162"/>
      <c r="HP135" s="162"/>
      <c r="HQ135" s="162"/>
      <c r="HR135" s="162"/>
      <c r="HS135" s="162"/>
      <c r="HT135" s="162"/>
      <c r="HU135" s="162"/>
      <c r="HV135" s="162"/>
      <c r="HW135" s="162"/>
      <c r="HX135" s="162"/>
      <c r="HY135" s="162"/>
      <c r="HZ135" s="162"/>
      <c r="IA135" s="162"/>
      <c r="IB135" s="162"/>
      <c r="IC135" s="162"/>
      <c r="ID135" s="162"/>
      <c r="IE135" s="162"/>
      <c r="IF135" s="162"/>
      <c r="IG135" s="162"/>
      <c r="IH135" s="162"/>
      <c r="II135" s="162"/>
      <c r="IJ135" s="162"/>
      <c r="IK135" s="162"/>
      <c r="IL135" s="162"/>
      <c r="IM135" s="162"/>
      <c r="IN135" s="162"/>
      <c r="IO135" s="162"/>
      <c r="IP135" s="162"/>
      <c r="IQ135" s="162"/>
      <c r="IR135" s="162"/>
      <c r="IS135" s="162"/>
      <c r="IT135" s="162"/>
      <c r="IU135" s="162"/>
      <c r="IV135" s="162"/>
    </row>
    <row r="136" spans="1:256" s="6" customFormat="1" ht="21.6" x14ac:dyDescent="0.45">
      <c r="A136" s="175" t="s">
        <v>102</v>
      </c>
      <c r="B136" s="175"/>
      <c r="C136" s="175"/>
      <c r="D136" s="175"/>
      <c r="E136" s="175"/>
      <c r="F136" s="175"/>
      <c r="G136" s="175"/>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7"/>
      <c r="EV136" s="17"/>
      <c r="EW136" s="17"/>
      <c r="EX136" s="17"/>
      <c r="EY136" s="17"/>
      <c r="EZ136" s="17"/>
      <c r="FA136" s="17"/>
      <c r="FB136" s="17"/>
      <c r="FC136" s="17"/>
      <c r="FD136" s="17"/>
      <c r="FE136" s="17"/>
      <c r="FF136" s="17"/>
      <c r="FG136" s="17"/>
      <c r="FH136" s="17"/>
      <c r="FI136" s="17"/>
      <c r="FJ136" s="17"/>
      <c r="FK136" s="17"/>
      <c r="FL136" s="17"/>
      <c r="FM136" s="17"/>
      <c r="FN136" s="17"/>
      <c r="FO136" s="17"/>
      <c r="FP136" s="17"/>
      <c r="FQ136" s="17"/>
      <c r="FR136" s="17"/>
      <c r="FS136" s="17"/>
      <c r="FT136" s="17"/>
      <c r="FU136" s="17"/>
      <c r="FV136" s="17"/>
      <c r="FW136" s="17"/>
      <c r="FX136" s="17"/>
      <c r="FY136" s="17"/>
      <c r="FZ136" s="17"/>
      <c r="GA136" s="17"/>
      <c r="GB136" s="17"/>
      <c r="GC136" s="17"/>
      <c r="GD136" s="17"/>
      <c r="GE136" s="17"/>
      <c r="GF136" s="17"/>
      <c r="GG136" s="17"/>
      <c r="GH136" s="17"/>
      <c r="GI136" s="17"/>
      <c r="GJ136" s="17"/>
      <c r="GK136" s="17"/>
      <c r="GL136" s="17"/>
      <c r="GM136" s="17"/>
      <c r="GN136" s="17"/>
      <c r="GO136" s="17"/>
      <c r="GP136" s="17"/>
      <c r="GQ136" s="17"/>
      <c r="GR136" s="17"/>
      <c r="GS136" s="17"/>
      <c r="GT136" s="17"/>
      <c r="GU136" s="17"/>
      <c r="GV136" s="17"/>
      <c r="GW136" s="17"/>
      <c r="GX136" s="17"/>
      <c r="GY136" s="17"/>
      <c r="GZ136" s="17"/>
      <c r="HA136" s="17"/>
      <c r="HB136" s="17"/>
      <c r="HC136" s="17"/>
      <c r="HD136" s="17"/>
      <c r="HE136" s="17"/>
      <c r="HF136" s="17"/>
      <c r="HG136" s="17"/>
      <c r="HH136" s="17"/>
      <c r="HI136" s="17"/>
      <c r="HJ136" s="17"/>
      <c r="HK136" s="17"/>
      <c r="HL136" s="17"/>
      <c r="HM136" s="17"/>
      <c r="HN136" s="17"/>
      <c r="HO136" s="17"/>
      <c r="HP136" s="17"/>
      <c r="HQ136" s="17"/>
      <c r="HR136" s="17"/>
      <c r="HS136" s="17"/>
      <c r="HT136" s="17"/>
      <c r="HU136" s="17"/>
      <c r="HV136" s="17"/>
      <c r="HW136" s="17"/>
      <c r="HX136" s="17"/>
      <c r="HY136" s="17"/>
      <c r="HZ136" s="17"/>
      <c r="IA136" s="17"/>
      <c r="IB136" s="17"/>
      <c r="IC136" s="17"/>
      <c r="ID136" s="17"/>
      <c r="IE136" s="17"/>
      <c r="IF136" s="17"/>
      <c r="IG136" s="17"/>
      <c r="IH136" s="17"/>
      <c r="II136" s="17"/>
      <c r="IJ136" s="17"/>
      <c r="IK136" s="17"/>
      <c r="IL136" s="17"/>
      <c r="IM136" s="17"/>
      <c r="IN136" s="17"/>
      <c r="IO136" s="17"/>
      <c r="IP136" s="17"/>
      <c r="IQ136" s="17"/>
      <c r="IR136" s="17"/>
      <c r="IS136" s="17"/>
      <c r="IT136" s="17"/>
      <c r="IU136" s="17"/>
      <c r="IV136" s="17"/>
    </row>
    <row r="137" spans="1:256" s="6" customFormat="1" ht="17.25" customHeight="1" x14ac:dyDescent="0.25">
      <c r="A137" s="54"/>
      <c r="B137" s="178" t="s">
        <v>103</v>
      </c>
      <c r="C137" s="178"/>
      <c r="D137" s="178"/>
      <c r="E137" s="178"/>
      <c r="F137" s="178"/>
      <c r="G137" s="178"/>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c r="CB137" s="17"/>
      <c r="CC137" s="17"/>
      <c r="CD137" s="17"/>
      <c r="CE137" s="17"/>
      <c r="CF137" s="17"/>
      <c r="CG137" s="17"/>
      <c r="CH137" s="17"/>
      <c r="CI137" s="17"/>
      <c r="CJ137" s="17"/>
      <c r="CK137" s="17"/>
      <c r="CL137" s="17"/>
      <c r="CM137" s="17"/>
      <c r="CN137" s="17"/>
      <c r="CO137" s="17"/>
      <c r="CP137" s="17"/>
      <c r="CQ137" s="17"/>
      <c r="CR137" s="17"/>
      <c r="CS137" s="17"/>
      <c r="CT137" s="17"/>
      <c r="CU137" s="17"/>
      <c r="CV137" s="17"/>
      <c r="CW137" s="17"/>
      <c r="CX137" s="17"/>
      <c r="CY137" s="17"/>
      <c r="CZ137" s="17"/>
      <c r="DA137" s="17"/>
      <c r="DB137" s="17"/>
      <c r="DC137" s="17"/>
      <c r="DD137" s="17"/>
      <c r="DE137" s="17"/>
      <c r="DF137" s="17"/>
      <c r="DG137" s="17"/>
      <c r="DH137" s="17"/>
      <c r="DI137" s="17"/>
      <c r="DJ137" s="17"/>
      <c r="DK137" s="17"/>
      <c r="DL137" s="17"/>
      <c r="DM137" s="17"/>
      <c r="DN137" s="17"/>
      <c r="DO137" s="17"/>
      <c r="DP137" s="17"/>
      <c r="DQ137" s="17"/>
      <c r="DR137" s="17"/>
      <c r="DS137" s="17"/>
      <c r="DT137" s="17"/>
      <c r="DU137" s="17"/>
      <c r="DV137" s="17"/>
      <c r="DW137" s="17"/>
      <c r="DX137" s="17"/>
      <c r="DY137" s="17"/>
      <c r="DZ137" s="17"/>
      <c r="EA137" s="17"/>
      <c r="EB137" s="17"/>
      <c r="EC137" s="17"/>
      <c r="ED137" s="17"/>
      <c r="EE137" s="17"/>
      <c r="EF137" s="17"/>
      <c r="EG137" s="17"/>
      <c r="EH137" s="17"/>
      <c r="EI137" s="17"/>
      <c r="EJ137" s="17"/>
      <c r="EK137" s="17"/>
      <c r="EL137" s="17"/>
      <c r="EM137" s="17"/>
      <c r="EN137" s="17"/>
      <c r="EO137" s="17"/>
      <c r="EP137" s="17"/>
      <c r="EQ137" s="17"/>
      <c r="ER137" s="17"/>
      <c r="ES137" s="17"/>
      <c r="ET137" s="17"/>
      <c r="EU137" s="17"/>
      <c r="EV137" s="17"/>
      <c r="EW137" s="17"/>
      <c r="EX137" s="17"/>
      <c r="EY137" s="17"/>
      <c r="EZ137" s="17"/>
      <c r="FA137" s="17"/>
      <c r="FB137" s="17"/>
      <c r="FC137" s="17"/>
      <c r="FD137" s="17"/>
      <c r="FE137" s="17"/>
      <c r="FF137" s="17"/>
      <c r="FG137" s="17"/>
      <c r="FH137" s="17"/>
      <c r="FI137" s="17"/>
      <c r="FJ137" s="17"/>
      <c r="FK137" s="17"/>
      <c r="FL137" s="17"/>
      <c r="FM137" s="17"/>
      <c r="FN137" s="17"/>
      <c r="FO137" s="17"/>
      <c r="FP137" s="17"/>
      <c r="FQ137" s="17"/>
      <c r="FR137" s="17"/>
      <c r="FS137" s="17"/>
      <c r="FT137" s="17"/>
      <c r="FU137" s="17"/>
      <c r="FV137" s="17"/>
      <c r="FW137" s="17"/>
      <c r="FX137" s="17"/>
      <c r="FY137" s="17"/>
      <c r="FZ137" s="17"/>
      <c r="GA137" s="17"/>
      <c r="GB137" s="17"/>
      <c r="GC137" s="17"/>
      <c r="GD137" s="17"/>
      <c r="GE137" s="17"/>
      <c r="GF137" s="17"/>
      <c r="GG137" s="17"/>
      <c r="GH137" s="17"/>
      <c r="GI137" s="17"/>
      <c r="GJ137" s="17"/>
      <c r="GK137" s="17"/>
      <c r="GL137" s="17"/>
      <c r="GM137" s="17"/>
      <c r="GN137" s="17"/>
      <c r="GO137" s="17"/>
      <c r="GP137" s="17"/>
      <c r="GQ137" s="17"/>
      <c r="GR137" s="17"/>
      <c r="GS137" s="17"/>
      <c r="GT137" s="17"/>
      <c r="GU137" s="17"/>
      <c r="GV137" s="17"/>
      <c r="GW137" s="17"/>
      <c r="GX137" s="17"/>
      <c r="GY137" s="17"/>
      <c r="GZ137" s="17"/>
      <c r="HA137" s="17"/>
      <c r="HB137" s="17"/>
      <c r="HC137" s="17"/>
      <c r="HD137" s="17"/>
      <c r="HE137" s="17"/>
      <c r="HF137" s="17"/>
      <c r="HG137" s="17"/>
      <c r="HH137" s="17"/>
      <c r="HI137" s="17"/>
      <c r="HJ137" s="17"/>
      <c r="HK137" s="17"/>
      <c r="HL137" s="17"/>
      <c r="HM137" s="17"/>
      <c r="HN137" s="17"/>
      <c r="HO137" s="17"/>
      <c r="HP137" s="17"/>
      <c r="HQ137" s="17"/>
      <c r="HR137" s="17"/>
      <c r="HS137" s="17"/>
      <c r="HT137" s="17"/>
      <c r="HU137" s="17"/>
      <c r="HV137" s="17"/>
      <c r="HW137" s="17"/>
      <c r="HX137" s="17"/>
      <c r="HY137" s="17"/>
      <c r="HZ137" s="17"/>
      <c r="IA137" s="17"/>
      <c r="IB137" s="17"/>
      <c r="IC137" s="17"/>
      <c r="ID137" s="17"/>
      <c r="IE137" s="17"/>
      <c r="IF137" s="17"/>
      <c r="IG137" s="17"/>
      <c r="IH137" s="17"/>
      <c r="II137" s="17"/>
      <c r="IJ137" s="17"/>
      <c r="IK137" s="17"/>
      <c r="IL137" s="17"/>
      <c r="IM137" s="17"/>
      <c r="IN137" s="17"/>
      <c r="IO137" s="17"/>
      <c r="IP137" s="17"/>
      <c r="IQ137" s="17"/>
      <c r="IR137" s="17"/>
      <c r="IS137" s="17"/>
      <c r="IT137" s="17"/>
      <c r="IU137" s="17"/>
      <c r="IV137" s="17"/>
    </row>
    <row r="138" spans="1:256" s="4" customFormat="1" x14ac:dyDescent="0.25">
      <c r="A138" s="54"/>
      <c r="B138" s="158" t="s">
        <v>86</v>
      </c>
      <c r="C138" s="159"/>
      <c r="D138" s="159"/>
      <c r="E138" s="159"/>
      <c r="F138" s="159"/>
      <c r="G138" s="159"/>
    </row>
    <row r="139" spans="1:256" s="3" customFormat="1" x14ac:dyDescent="0.4">
      <c r="A139" s="68"/>
      <c r="B139" s="68"/>
      <c r="C139" s="68"/>
      <c r="D139" s="68"/>
      <c r="E139" s="68"/>
      <c r="F139" s="68"/>
      <c r="G139" s="99" t="s">
        <v>34</v>
      </c>
    </row>
    <row r="140" spans="1:256" s="4" customFormat="1" ht="102" x14ac:dyDescent="0.25">
      <c r="A140" s="58" t="s">
        <v>33</v>
      </c>
      <c r="B140" s="58" t="s">
        <v>35</v>
      </c>
      <c r="C140" s="58" t="s">
        <v>29</v>
      </c>
      <c r="D140" s="58" t="s">
        <v>64</v>
      </c>
      <c r="E140" s="58" t="s">
        <v>37</v>
      </c>
      <c r="F140" s="58" t="s">
        <v>65</v>
      </c>
      <c r="G140" s="58" t="s">
        <v>38</v>
      </c>
    </row>
    <row r="141" spans="1:256" s="4" customFormat="1" x14ac:dyDescent="0.4">
      <c r="A141" s="60">
        <v>1</v>
      </c>
      <c r="B141" s="60">
        <v>2</v>
      </c>
      <c r="C141" s="60">
        <v>3</v>
      </c>
      <c r="D141" s="60">
        <v>4</v>
      </c>
      <c r="E141" s="60">
        <v>5</v>
      </c>
      <c r="F141" s="60">
        <v>6</v>
      </c>
      <c r="G141" s="60">
        <v>7</v>
      </c>
    </row>
    <row r="142" spans="1:256" s="4" customFormat="1" x14ac:dyDescent="0.25">
      <c r="A142" s="65">
        <v>1</v>
      </c>
      <c r="B142" s="105" t="s">
        <v>165</v>
      </c>
      <c r="C142" s="106" t="s">
        <v>166</v>
      </c>
      <c r="D142" s="107">
        <v>4</v>
      </c>
      <c r="E142" s="108">
        <v>1300</v>
      </c>
      <c r="F142" s="67">
        <f>D142*E142</f>
        <v>5200</v>
      </c>
      <c r="G142" s="104">
        <v>6</v>
      </c>
    </row>
    <row r="143" spans="1:256" s="4" customFormat="1" x14ac:dyDescent="0.25">
      <c r="A143" s="65">
        <v>2</v>
      </c>
      <c r="B143" s="105" t="s">
        <v>167</v>
      </c>
      <c r="C143" s="106" t="s">
        <v>166</v>
      </c>
      <c r="D143" s="107">
        <v>2</v>
      </c>
      <c r="E143" s="108">
        <v>350</v>
      </c>
      <c r="F143" s="67">
        <f t="shared" ref="F143" si="3">D143*E143</f>
        <v>700</v>
      </c>
      <c r="G143" s="104">
        <v>6</v>
      </c>
    </row>
    <row r="144" spans="1:256" s="6" customFormat="1" ht="19.5" customHeight="1" x14ac:dyDescent="0.25">
      <c r="A144" s="93"/>
      <c r="B144" s="66" t="s">
        <v>16</v>
      </c>
      <c r="C144" s="67"/>
      <c r="D144" s="67"/>
      <c r="E144" s="67"/>
      <c r="F144" s="67">
        <f>SUM(F142:F143)</f>
        <v>5900</v>
      </c>
      <c r="G144" s="109"/>
    </row>
    <row r="145" spans="1:256" s="6" customFormat="1" ht="21.75" customHeight="1" x14ac:dyDescent="0.35">
      <c r="A145" s="95"/>
      <c r="B145" s="96"/>
      <c r="C145" s="88"/>
      <c r="D145" s="97"/>
      <c r="E145" s="97"/>
      <c r="F145" s="97"/>
      <c r="G145" s="97"/>
    </row>
    <row r="146" spans="1:256" s="6" customFormat="1" ht="20.399999999999999" x14ac:dyDescent="0.35">
      <c r="A146" s="97"/>
      <c r="B146" s="110"/>
      <c r="C146" s="97"/>
      <c r="D146" s="111"/>
      <c r="E146" s="112"/>
      <c r="F146" s="97"/>
      <c r="G146" s="97"/>
    </row>
    <row r="147" spans="1:256" s="150" customFormat="1" ht="25.8" x14ac:dyDescent="0.4">
      <c r="A147" s="97"/>
      <c r="B147" s="110"/>
      <c r="C147" s="97"/>
      <c r="D147" s="111"/>
      <c r="E147" s="112"/>
      <c r="F147" s="97"/>
      <c r="G147" s="97"/>
      <c r="H147" s="199"/>
      <c r="I147" s="199"/>
      <c r="J147" s="199"/>
      <c r="K147" s="199"/>
      <c r="L147" s="199"/>
      <c r="M147" s="199"/>
      <c r="N147" s="199"/>
      <c r="O147" s="199"/>
      <c r="P147" s="199"/>
      <c r="Q147" s="199"/>
      <c r="R147" s="199"/>
      <c r="S147" s="199"/>
      <c r="T147" s="199"/>
      <c r="U147" s="199"/>
      <c r="V147" s="199"/>
      <c r="W147" s="199"/>
      <c r="X147" s="199"/>
      <c r="Y147" s="199"/>
      <c r="Z147" s="199"/>
      <c r="AA147" s="199"/>
      <c r="AB147" s="199"/>
      <c r="AC147" s="199"/>
      <c r="AD147" s="199"/>
      <c r="AE147" s="199"/>
      <c r="AF147" s="199"/>
      <c r="AG147" s="199"/>
      <c r="AH147" s="199"/>
      <c r="AI147" s="199"/>
      <c r="AJ147" s="199"/>
      <c r="AK147" s="199"/>
      <c r="AL147" s="199"/>
      <c r="AM147" s="199"/>
      <c r="AN147" s="199"/>
      <c r="AO147" s="199"/>
      <c r="AP147" s="199"/>
      <c r="AQ147" s="199"/>
      <c r="AR147" s="199"/>
      <c r="AS147" s="199"/>
      <c r="AT147" s="199"/>
      <c r="AU147" s="199"/>
      <c r="AV147" s="199"/>
      <c r="AW147" s="199"/>
      <c r="AX147" s="199"/>
      <c r="AY147" s="199"/>
      <c r="AZ147" s="199"/>
      <c r="BA147" s="199"/>
      <c r="BB147" s="199"/>
      <c r="BC147" s="199"/>
      <c r="BD147" s="199"/>
      <c r="BE147" s="199"/>
      <c r="BF147" s="199"/>
      <c r="BG147" s="199"/>
      <c r="BH147" s="199"/>
      <c r="BI147" s="199"/>
      <c r="BJ147" s="199"/>
      <c r="BK147" s="199"/>
      <c r="BL147" s="199"/>
      <c r="BM147" s="199"/>
      <c r="BN147" s="199"/>
      <c r="BO147" s="199"/>
      <c r="BP147" s="199"/>
      <c r="BQ147" s="199"/>
      <c r="BR147" s="199"/>
      <c r="BS147" s="199"/>
      <c r="BT147" s="199"/>
      <c r="BU147" s="199"/>
      <c r="BV147" s="199"/>
      <c r="BW147" s="199"/>
      <c r="BX147" s="199"/>
      <c r="BY147" s="199"/>
      <c r="BZ147" s="199"/>
      <c r="CA147" s="199"/>
      <c r="CB147" s="199"/>
      <c r="CC147" s="199"/>
      <c r="CD147" s="199"/>
      <c r="CE147" s="199"/>
      <c r="CF147" s="199"/>
      <c r="CG147" s="199"/>
      <c r="CH147" s="199"/>
      <c r="CI147" s="199"/>
      <c r="CJ147" s="199"/>
      <c r="CK147" s="199"/>
      <c r="CL147" s="199"/>
      <c r="CM147" s="199"/>
      <c r="CN147" s="199"/>
      <c r="CO147" s="199"/>
      <c r="CP147" s="199"/>
      <c r="CQ147" s="199"/>
      <c r="CR147" s="199"/>
      <c r="CS147" s="199"/>
      <c r="CT147" s="199"/>
      <c r="CU147" s="199"/>
      <c r="CV147" s="199"/>
      <c r="CW147" s="199"/>
      <c r="CX147" s="199"/>
      <c r="CY147" s="199"/>
      <c r="CZ147" s="199"/>
      <c r="DA147" s="199"/>
      <c r="DB147" s="199"/>
      <c r="DC147" s="199"/>
      <c r="DD147" s="199"/>
      <c r="DE147" s="199"/>
      <c r="DF147" s="199"/>
      <c r="DG147" s="199"/>
      <c r="DH147" s="199"/>
      <c r="DI147" s="199"/>
      <c r="DJ147" s="199"/>
      <c r="DK147" s="199"/>
      <c r="DL147" s="199"/>
      <c r="DM147" s="199"/>
      <c r="DN147" s="199"/>
      <c r="DO147" s="199"/>
      <c r="DP147" s="199"/>
      <c r="DQ147" s="199"/>
      <c r="DR147" s="199"/>
      <c r="DS147" s="199"/>
      <c r="DT147" s="199"/>
      <c r="DU147" s="199"/>
      <c r="DV147" s="199"/>
      <c r="DW147" s="199"/>
      <c r="DX147" s="199"/>
      <c r="DY147" s="199"/>
      <c r="DZ147" s="199"/>
      <c r="EA147" s="199"/>
      <c r="EB147" s="199"/>
      <c r="EC147" s="199"/>
      <c r="ED147" s="199"/>
      <c r="EE147" s="199"/>
      <c r="EF147" s="199"/>
      <c r="EG147" s="199"/>
      <c r="EH147" s="199"/>
      <c r="EI147" s="199"/>
      <c r="EJ147" s="199"/>
      <c r="EK147" s="199"/>
      <c r="EL147" s="199"/>
      <c r="EM147" s="199"/>
      <c r="EN147" s="199"/>
      <c r="EO147" s="199"/>
      <c r="EP147" s="199"/>
      <c r="EQ147" s="199"/>
      <c r="ER147" s="199"/>
      <c r="ES147" s="199"/>
      <c r="ET147" s="199"/>
      <c r="EU147" s="199"/>
      <c r="EV147" s="199"/>
      <c r="EW147" s="199"/>
      <c r="EX147" s="199"/>
      <c r="EY147" s="199"/>
      <c r="EZ147" s="199"/>
      <c r="FA147" s="199"/>
      <c r="FB147" s="199"/>
      <c r="FC147" s="199"/>
      <c r="FD147" s="199"/>
      <c r="FE147" s="199"/>
      <c r="FF147" s="199"/>
      <c r="FG147" s="199"/>
      <c r="FH147" s="199"/>
      <c r="FI147" s="199"/>
      <c r="FJ147" s="199"/>
      <c r="FK147" s="199"/>
      <c r="FL147" s="199"/>
      <c r="FM147" s="199"/>
      <c r="FN147" s="199"/>
      <c r="FO147" s="199"/>
      <c r="FP147" s="199"/>
      <c r="FQ147" s="199"/>
      <c r="FR147" s="199"/>
      <c r="FS147" s="199"/>
      <c r="FT147" s="199"/>
      <c r="FU147" s="199"/>
      <c r="FV147" s="199"/>
      <c r="FW147" s="199"/>
      <c r="FX147" s="199"/>
      <c r="FY147" s="199"/>
      <c r="FZ147" s="199"/>
      <c r="GA147" s="199"/>
      <c r="GB147" s="199"/>
      <c r="GC147" s="199"/>
      <c r="GD147" s="199"/>
      <c r="GE147" s="199"/>
      <c r="GF147" s="199"/>
      <c r="GG147" s="199"/>
      <c r="GH147" s="199"/>
      <c r="GI147" s="199"/>
      <c r="GJ147" s="199"/>
      <c r="GK147" s="199"/>
      <c r="GL147" s="199"/>
      <c r="GM147" s="199"/>
      <c r="GN147" s="199"/>
      <c r="GO147" s="199"/>
      <c r="GP147" s="199"/>
      <c r="GQ147" s="199"/>
      <c r="GR147" s="199"/>
      <c r="GS147" s="199"/>
      <c r="GT147" s="199"/>
      <c r="GU147" s="199"/>
      <c r="GV147" s="199"/>
      <c r="GW147" s="199"/>
      <c r="GX147" s="199"/>
      <c r="GY147" s="199"/>
      <c r="GZ147" s="199"/>
      <c r="HA147" s="199"/>
      <c r="HB147" s="199"/>
      <c r="HC147" s="199"/>
      <c r="HD147" s="199"/>
      <c r="HE147" s="199"/>
      <c r="HF147" s="199"/>
      <c r="HG147" s="199"/>
      <c r="HH147" s="199"/>
      <c r="HI147" s="199"/>
      <c r="HJ147" s="199"/>
      <c r="HK147" s="199"/>
      <c r="HL147" s="199"/>
      <c r="HM147" s="199"/>
      <c r="HN147" s="199"/>
      <c r="HO147" s="199"/>
      <c r="HP147" s="199"/>
      <c r="HQ147" s="199"/>
      <c r="HR147" s="199"/>
      <c r="HS147" s="199"/>
      <c r="HT147" s="199"/>
      <c r="HU147" s="199"/>
      <c r="HV147" s="199"/>
      <c r="HW147" s="199"/>
      <c r="HX147" s="199"/>
      <c r="HY147" s="199"/>
      <c r="HZ147" s="199"/>
      <c r="IA147" s="199"/>
      <c r="IB147" s="199"/>
      <c r="IC147" s="199"/>
      <c r="ID147" s="199"/>
      <c r="IE147" s="199"/>
      <c r="IF147" s="199"/>
      <c r="IG147" s="199"/>
      <c r="IH147" s="199"/>
      <c r="II147" s="199"/>
      <c r="IJ147" s="199"/>
      <c r="IK147" s="199"/>
      <c r="IL147" s="199"/>
      <c r="IM147" s="199"/>
      <c r="IN147" s="199"/>
      <c r="IO147" s="199"/>
      <c r="IP147" s="199"/>
      <c r="IQ147" s="199"/>
      <c r="IR147" s="199"/>
      <c r="IS147" s="199"/>
      <c r="IT147" s="199"/>
      <c r="IU147" s="199"/>
      <c r="IV147" s="199"/>
    </row>
    <row r="148" spans="1:256" s="11" customFormat="1" ht="26.4" x14ac:dyDescent="0.3">
      <c r="A148" s="207" t="s">
        <v>82</v>
      </c>
      <c r="B148" s="207"/>
      <c r="C148" s="207"/>
      <c r="D148" s="207"/>
      <c r="E148" s="207"/>
      <c r="F148" s="207"/>
      <c r="G148" s="207"/>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c r="IR148" s="2"/>
      <c r="IS148" s="2"/>
      <c r="IT148" s="2"/>
      <c r="IU148" s="2"/>
      <c r="IV148" s="2"/>
    </row>
    <row r="149" spans="1:256" s="4" customFormat="1" ht="21.6" x14ac:dyDescent="0.45">
      <c r="A149" s="175" t="s">
        <v>41</v>
      </c>
      <c r="B149" s="175"/>
      <c r="C149" s="175"/>
      <c r="D149" s="175"/>
      <c r="E149" s="175"/>
      <c r="F149" s="175"/>
      <c r="G149" s="175"/>
    </row>
    <row r="150" spans="1:256" s="4" customFormat="1" x14ac:dyDescent="0.4">
      <c r="A150" s="113"/>
      <c r="B150" s="113"/>
      <c r="C150" s="71" t="s">
        <v>39</v>
      </c>
      <c r="D150" s="68"/>
      <c r="E150" s="81"/>
      <c r="F150" s="113"/>
      <c r="G150" s="68"/>
      <c r="H150" s="12"/>
    </row>
    <row r="151" spans="1:256" s="4" customFormat="1" ht="40.799999999999997" x14ac:dyDescent="0.35">
      <c r="A151" s="58" t="s">
        <v>33</v>
      </c>
      <c r="B151" s="58" t="s">
        <v>40</v>
      </c>
      <c r="C151" s="58" t="s">
        <v>20</v>
      </c>
      <c r="D151" s="68"/>
      <c r="E151" s="68"/>
      <c r="F151" s="68"/>
      <c r="G151" s="68"/>
      <c r="H151" s="12"/>
    </row>
    <row r="152" spans="1:256" s="12" customFormat="1" ht="41.25" customHeight="1" x14ac:dyDescent="0.4">
      <c r="A152" s="60">
        <v>1</v>
      </c>
      <c r="B152" s="60">
        <v>2</v>
      </c>
      <c r="C152" s="60">
        <v>3</v>
      </c>
      <c r="D152" s="68"/>
      <c r="E152" s="68"/>
      <c r="F152" s="68"/>
      <c r="G152" s="68"/>
    </row>
    <row r="153" spans="1:256" s="12" customFormat="1" ht="41.25" customHeight="1" x14ac:dyDescent="0.35">
      <c r="A153" s="58">
        <v>1</v>
      </c>
      <c r="B153" s="114" t="s">
        <v>66</v>
      </c>
      <c r="C153" s="115">
        <f t="array" ref="C153">SUM(IF(F142:F143&gt;0,F142:F143/G142:G143+0.00000000000001,0))</f>
        <v>983.33333333333326</v>
      </c>
      <c r="D153" s="116"/>
      <c r="E153" s="116"/>
      <c r="F153" s="116"/>
      <c r="G153" s="116"/>
    </row>
    <row r="154" spans="1:256" s="12" customFormat="1" ht="41.25" customHeight="1" x14ac:dyDescent="0.35">
      <c r="A154" s="58">
        <v>2</v>
      </c>
      <c r="B154" s="114" t="s">
        <v>77</v>
      </c>
      <c r="C154" s="115">
        <f>C93</f>
        <v>0</v>
      </c>
      <c r="D154" s="116"/>
      <c r="E154" s="116"/>
      <c r="F154" s="116"/>
      <c r="G154" s="116"/>
    </row>
    <row r="155" spans="1:256" s="12" customFormat="1" ht="41.25" customHeight="1" x14ac:dyDescent="0.35">
      <c r="A155" s="58">
        <v>3</v>
      </c>
      <c r="B155" s="114" t="s">
        <v>70</v>
      </c>
      <c r="C155" s="115">
        <f>G71</f>
        <v>0</v>
      </c>
      <c r="D155" s="116"/>
      <c r="E155" s="116"/>
      <c r="F155" s="116"/>
      <c r="G155" s="116"/>
    </row>
    <row r="156" spans="1:256" s="12" customFormat="1" ht="41.25" customHeight="1" x14ac:dyDescent="0.35">
      <c r="A156" s="58">
        <v>4</v>
      </c>
      <c r="B156" s="114" t="s">
        <v>78</v>
      </c>
      <c r="C156" s="115">
        <f>C134</f>
        <v>3150</v>
      </c>
      <c r="D156" s="116"/>
      <c r="E156" s="116"/>
      <c r="F156" s="116"/>
      <c r="G156" s="116"/>
    </row>
    <row r="157" spans="1:256" s="12" customFormat="1" ht="42" x14ac:dyDescent="0.35">
      <c r="A157" s="58">
        <v>5</v>
      </c>
      <c r="B157" s="117" t="s">
        <v>81</v>
      </c>
      <c r="C157" s="115">
        <f>SUM(C153:C156)</f>
        <v>4133.333333333333</v>
      </c>
      <c r="D157" s="116"/>
      <c r="E157" s="116"/>
      <c r="F157" s="116"/>
      <c r="G157" s="116"/>
    </row>
    <row r="158" spans="1:256" s="6" customFormat="1" ht="102" x14ac:dyDescent="0.35">
      <c r="A158" s="58">
        <v>6</v>
      </c>
      <c r="B158" s="114" t="s">
        <v>44</v>
      </c>
      <c r="C158" s="115">
        <f>IF(D176=0,0,C157/D176)</f>
        <v>87.943262411347504</v>
      </c>
      <c r="D158" s="116"/>
      <c r="E158" s="116"/>
      <c r="F158" s="116"/>
      <c r="G158" s="116"/>
    </row>
    <row r="159" spans="1:256" s="11" customFormat="1" ht="20.399999999999999" x14ac:dyDescent="0.35">
      <c r="A159" s="97"/>
      <c r="B159" s="110"/>
      <c r="C159" s="97"/>
      <c r="D159" s="97"/>
      <c r="E159" s="97"/>
      <c r="F159" s="97"/>
      <c r="G159" s="97"/>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row>
    <row r="160" spans="1:256" s="6" customFormat="1" ht="21.6" x14ac:dyDescent="0.45">
      <c r="A160" s="175" t="s">
        <v>42</v>
      </c>
      <c r="B160" s="175"/>
      <c r="C160" s="175"/>
      <c r="D160" s="175"/>
      <c r="E160" s="175"/>
      <c r="F160" s="175"/>
      <c r="G160" s="175"/>
    </row>
    <row r="161" spans="1:256" s="4" customFormat="1" ht="21.6" thickBot="1" x14ac:dyDescent="0.45">
      <c r="A161" s="97"/>
      <c r="B161" s="97"/>
      <c r="C161" s="71" t="s">
        <v>43</v>
      </c>
      <c r="D161" s="97"/>
      <c r="E161" s="97"/>
      <c r="F161" s="97"/>
      <c r="G161" s="97"/>
    </row>
    <row r="162" spans="1:256" s="8" customFormat="1" ht="20.399999999999999" x14ac:dyDescent="0.35">
      <c r="A162" s="82" t="s">
        <v>33</v>
      </c>
      <c r="B162" s="58" t="s">
        <v>6</v>
      </c>
      <c r="C162" s="58" t="s">
        <v>7</v>
      </c>
      <c r="D162" s="68"/>
      <c r="E162" s="68"/>
      <c r="F162" s="68"/>
      <c r="G162" s="68"/>
    </row>
    <row r="163" spans="1:256" s="4" customFormat="1" ht="42" customHeight="1" x14ac:dyDescent="0.25">
      <c r="A163" s="118">
        <v>1</v>
      </c>
      <c r="B163" s="73">
        <v>2</v>
      </c>
      <c r="C163" s="73">
        <v>3</v>
      </c>
      <c r="D163" s="85"/>
      <c r="E163" s="85"/>
      <c r="F163" s="85"/>
      <c r="G163" s="85"/>
    </row>
    <row r="164" spans="1:256" s="4" customFormat="1" ht="42" customHeight="1" x14ac:dyDescent="0.35">
      <c r="A164" s="119">
        <v>1</v>
      </c>
      <c r="B164" s="120" t="s">
        <v>128</v>
      </c>
      <c r="C164" s="121">
        <f>C158</f>
        <v>87.943262411347504</v>
      </c>
      <c r="D164" s="68"/>
      <c r="E164" s="68"/>
      <c r="F164" s="68"/>
      <c r="G164" s="68"/>
    </row>
    <row r="165" spans="1:256" s="4" customFormat="1" ht="42" customHeight="1" x14ac:dyDescent="0.35">
      <c r="A165" s="119">
        <v>2</v>
      </c>
      <c r="B165" s="120" t="s">
        <v>46</v>
      </c>
      <c r="C165" s="122">
        <v>0.2</v>
      </c>
      <c r="D165" s="68"/>
      <c r="E165" s="68"/>
      <c r="F165" s="68"/>
      <c r="G165" s="68"/>
    </row>
    <row r="166" spans="1:256" s="4" customFormat="1" ht="42" customHeight="1" x14ac:dyDescent="0.35">
      <c r="A166" s="119">
        <v>3</v>
      </c>
      <c r="B166" s="120" t="s">
        <v>45</v>
      </c>
      <c r="C166" s="121">
        <f>C164*C165</f>
        <v>17.588652482269502</v>
      </c>
      <c r="D166" s="68"/>
      <c r="E166" s="68"/>
      <c r="F166" s="68"/>
      <c r="G166" s="68"/>
    </row>
    <row r="167" spans="1:256" s="4" customFormat="1" ht="42" customHeight="1" x14ac:dyDescent="0.35">
      <c r="A167" s="119">
        <v>4</v>
      </c>
      <c r="B167" s="120" t="s">
        <v>49</v>
      </c>
      <c r="C167" s="121">
        <f>C164+C166</f>
        <v>105.531914893617</v>
      </c>
      <c r="D167" s="68"/>
      <c r="E167" s="68"/>
      <c r="F167" s="68"/>
      <c r="G167" s="68"/>
    </row>
    <row r="168" spans="1:256" s="4" customFormat="1" ht="61.2" x14ac:dyDescent="0.35">
      <c r="A168" s="119">
        <v>5</v>
      </c>
      <c r="B168" s="123" t="s">
        <v>47</v>
      </c>
      <c r="C168" s="124">
        <v>400</v>
      </c>
      <c r="D168" s="68"/>
      <c r="E168" s="68"/>
      <c r="F168" s="68"/>
      <c r="G168" s="68"/>
    </row>
    <row r="169" spans="1:256" s="150" customFormat="1" ht="25.8" x14ac:dyDescent="0.4">
      <c r="A169" s="125"/>
      <c r="B169" s="68"/>
      <c r="C169" s="68"/>
      <c r="D169" s="68"/>
      <c r="E169" s="68"/>
      <c r="F169" s="68"/>
      <c r="G169" s="68"/>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c r="AL169" s="151"/>
      <c r="AM169" s="151"/>
      <c r="AN169" s="151"/>
      <c r="AO169" s="151"/>
      <c r="AP169" s="151"/>
      <c r="AQ169" s="151"/>
      <c r="AR169" s="151"/>
      <c r="AS169" s="151"/>
      <c r="AT169" s="151"/>
      <c r="AU169" s="151"/>
      <c r="AV169" s="151"/>
      <c r="AW169" s="151"/>
      <c r="AX169" s="151"/>
      <c r="AY169" s="151"/>
      <c r="AZ169" s="151"/>
      <c r="BA169" s="151"/>
      <c r="BB169" s="151"/>
      <c r="BC169" s="151"/>
      <c r="BD169" s="151"/>
      <c r="BE169" s="151"/>
      <c r="BF169" s="151"/>
      <c r="BG169" s="151"/>
      <c r="BH169" s="151"/>
      <c r="BI169" s="151"/>
      <c r="BJ169" s="151"/>
      <c r="BK169" s="151"/>
      <c r="BL169" s="151"/>
      <c r="BM169" s="151"/>
      <c r="BN169" s="151"/>
      <c r="BO169" s="151"/>
      <c r="BP169" s="151"/>
      <c r="BQ169" s="151"/>
      <c r="BR169" s="151"/>
      <c r="BS169" s="151"/>
      <c r="BT169" s="151"/>
      <c r="BU169" s="151"/>
      <c r="BV169" s="151"/>
      <c r="BW169" s="151"/>
      <c r="BX169" s="151"/>
      <c r="BY169" s="151"/>
      <c r="BZ169" s="151"/>
      <c r="CA169" s="151"/>
      <c r="CB169" s="151"/>
      <c r="CC169" s="151"/>
      <c r="CD169" s="151"/>
      <c r="CE169" s="151"/>
      <c r="CF169" s="151"/>
      <c r="CG169" s="151"/>
      <c r="CH169" s="151"/>
      <c r="CI169" s="151"/>
      <c r="CJ169" s="151"/>
      <c r="CK169" s="151"/>
      <c r="CL169" s="151"/>
      <c r="CM169" s="151"/>
      <c r="CN169" s="151"/>
      <c r="CO169" s="151"/>
      <c r="CP169" s="151"/>
      <c r="CQ169" s="151"/>
      <c r="CR169" s="151"/>
      <c r="CS169" s="151"/>
      <c r="CT169" s="151"/>
      <c r="CU169" s="151"/>
      <c r="CV169" s="151"/>
      <c r="CW169" s="151"/>
      <c r="CX169" s="151"/>
      <c r="CY169" s="151"/>
      <c r="CZ169" s="151"/>
      <c r="DA169" s="151"/>
      <c r="DB169" s="151"/>
      <c r="DC169" s="151"/>
      <c r="DD169" s="151"/>
      <c r="DE169" s="151"/>
      <c r="DF169" s="151"/>
      <c r="DG169" s="151"/>
      <c r="DH169" s="151"/>
      <c r="DI169" s="151"/>
      <c r="DJ169" s="151"/>
      <c r="DK169" s="151"/>
      <c r="DL169" s="151"/>
      <c r="DM169" s="151"/>
      <c r="DN169" s="151"/>
      <c r="DO169" s="151"/>
      <c r="DP169" s="151"/>
      <c r="DQ169" s="151"/>
      <c r="DR169" s="151"/>
      <c r="DS169" s="151"/>
      <c r="DT169" s="151"/>
      <c r="DU169" s="151"/>
      <c r="DV169" s="151"/>
      <c r="DW169" s="151"/>
      <c r="DX169" s="151"/>
      <c r="DY169" s="151"/>
      <c r="DZ169" s="151"/>
      <c r="EA169" s="151"/>
      <c r="EB169" s="151"/>
      <c r="EC169" s="151"/>
      <c r="ED169" s="151"/>
      <c r="EE169" s="151"/>
      <c r="EF169" s="151"/>
      <c r="EG169" s="151"/>
      <c r="EH169" s="151"/>
      <c r="EI169" s="151"/>
      <c r="EJ169" s="151"/>
      <c r="EK169" s="151"/>
      <c r="EL169" s="151"/>
      <c r="EM169" s="151"/>
      <c r="EN169" s="151"/>
      <c r="EO169" s="151"/>
      <c r="EP169" s="151"/>
      <c r="EQ169" s="151"/>
      <c r="ER169" s="151"/>
      <c r="ES169" s="151"/>
      <c r="ET169" s="151"/>
      <c r="EU169" s="151"/>
      <c r="EV169" s="151"/>
      <c r="EW169" s="151"/>
      <c r="EX169" s="151"/>
      <c r="EY169" s="151"/>
      <c r="EZ169" s="151"/>
      <c r="FA169" s="151"/>
      <c r="FB169" s="151"/>
      <c r="FC169" s="151"/>
      <c r="FD169" s="151"/>
      <c r="FE169" s="151"/>
      <c r="FF169" s="151"/>
      <c r="FG169" s="151"/>
      <c r="FH169" s="151"/>
      <c r="FI169" s="151"/>
      <c r="FJ169" s="151"/>
      <c r="FK169" s="151"/>
      <c r="FL169" s="151"/>
      <c r="FM169" s="151"/>
      <c r="FN169" s="151"/>
      <c r="FO169" s="151"/>
      <c r="FP169" s="151"/>
      <c r="FQ169" s="151"/>
      <c r="FR169" s="151"/>
      <c r="FS169" s="151"/>
      <c r="FT169" s="151"/>
      <c r="FU169" s="151"/>
      <c r="FV169" s="151"/>
      <c r="FW169" s="151"/>
      <c r="FX169" s="151"/>
      <c r="FY169" s="151"/>
      <c r="FZ169" s="151"/>
      <c r="GA169" s="151"/>
      <c r="GB169" s="151"/>
      <c r="GC169" s="151"/>
      <c r="GD169" s="151"/>
      <c r="GE169" s="151"/>
      <c r="GF169" s="151"/>
      <c r="GG169" s="151"/>
      <c r="GH169" s="151"/>
      <c r="GI169" s="151"/>
      <c r="GJ169" s="151"/>
      <c r="GK169" s="151"/>
      <c r="GL169" s="151"/>
      <c r="GM169" s="151"/>
      <c r="GN169" s="151"/>
      <c r="GO169" s="151"/>
      <c r="GP169" s="151"/>
      <c r="GQ169" s="151"/>
      <c r="GR169" s="151"/>
      <c r="GS169" s="151"/>
      <c r="GT169" s="151"/>
      <c r="GU169" s="151"/>
      <c r="GV169" s="151"/>
      <c r="GW169" s="151"/>
      <c r="GX169" s="151"/>
      <c r="GY169" s="151"/>
      <c r="GZ169" s="151"/>
      <c r="HA169" s="151"/>
      <c r="HB169" s="151"/>
      <c r="HC169" s="151"/>
      <c r="HD169" s="151"/>
      <c r="HE169" s="151"/>
      <c r="HF169" s="151"/>
      <c r="HG169" s="151"/>
      <c r="HH169" s="151"/>
      <c r="HI169" s="151"/>
      <c r="HJ169" s="151"/>
      <c r="HK169" s="151"/>
      <c r="HL169" s="151"/>
      <c r="HM169" s="151"/>
      <c r="HN169" s="151"/>
      <c r="HO169" s="151"/>
      <c r="HP169" s="151"/>
      <c r="HQ169" s="151"/>
      <c r="HR169" s="151"/>
      <c r="HS169" s="151"/>
      <c r="HT169" s="151"/>
      <c r="HU169" s="151"/>
      <c r="HV169" s="151"/>
      <c r="HW169" s="151"/>
      <c r="HX169" s="151"/>
      <c r="HY169" s="151"/>
      <c r="HZ169" s="151"/>
      <c r="IA169" s="151"/>
      <c r="IB169" s="151"/>
      <c r="IC169" s="151"/>
      <c r="ID169" s="151"/>
      <c r="IE169" s="151"/>
      <c r="IF169" s="151"/>
      <c r="IG169" s="151"/>
      <c r="IH169" s="151"/>
      <c r="II169" s="151"/>
      <c r="IJ169" s="151"/>
      <c r="IK169" s="151"/>
      <c r="IL169" s="151"/>
      <c r="IM169" s="151"/>
      <c r="IN169" s="151"/>
      <c r="IO169" s="151"/>
      <c r="IP169" s="151"/>
      <c r="IQ169" s="151"/>
      <c r="IR169" s="151"/>
      <c r="IS169" s="151"/>
      <c r="IT169" s="151"/>
      <c r="IU169" s="151"/>
      <c r="IV169" s="151"/>
    </row>
    <row r="170" spans="1:256" s="11" customFormat="1" ht="26.4" x14ac:dyDescent="0.3">
      <c r="A170" s="206" t="s">
        <v>48</v>
      </c>
      <c r="B170" s="206"/>
      <c r="C170" s="206"/>
      <c r="D170" s="206"/>
      <c r="E170" s="206"/>
      <c r="F170" s="206"/>
      <c r="G170" s="206"/>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row>
    <row r="171" spans="1:256" s="13" customFormat="1" ht="21.6" x14ac:dyDescent="0.45">
      <c r="A171" s="175" t="s">
        <v>8</v>
      </c>
      <c r="B171" s="175"/>
      <c r="C171" s="175"/>
      <c r="D171" s="175"/>
      <c r="E171" s="175"/>
      <c r="F171" s="175"/>
      <c r="G171" s="175"/>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row>
    <row r="172" spans="1:256" s="3" customFormat="1" ht="21.6" thickBot="1" x14ac:dyDescent="0.45">
      <c r="A172" s="68"/>
      <c r="B172" s="81"/>
      <c r="C172" s="81"/>
      <c r="D172" s="99" t="s">
        <v>50</v>
      </c>
      <c r="E172" s="68"/>
      <c r="F172" s="68"/>
      <c r="G172" s="68"/>
    </row>
    <row r="173" spans="1:256" s="4" customFormat="1" ht="20.399999999999999" x14ac:dyDescent="0.25">
      <c r="A173" s="82" t="s">
        <v>33</v>
      </c>
      <c r="B173" s="198" t="s">
        <v>51</v>
      </c>
      <c r="C173" s="198"/>
      <c r="D173" s="58"/>
      <c r="E173" s="59"/>
      <c r="F173" s="59"/>
      <c r="G173" s="59"/>
    </row>
    <row r="174" spans="1:256" s="4" customFormat="1" ht="22.5" customHeight="1" x14ac:dyDescent="0.35">
      <c r="A174" s="126">
        <v>1</v>
      </c>
      <c r="B174" s="127">
        <v>2</v>
      </c>
      <c r="C174" s="127">
        <v>3</v>
      </c>
      <c r="D174" s="127">
        <v>4</v>
      </c>
      <c r="E174" s="68"/>
      <c r="F174" s="68"/>
      <c r="G174" s="68"/>
    </row>
    <row r="175" spans="1:256" s="4" customFormat="1" ht="22.5" customHeight="1" x14ac:dyDescent="0.35">
      <c r="A175" s="204">
        <v>1</v>
      </c>
      <c r="B175" s="200" t="s">
        <v>52</v>
      </c>
      <c r="C175" s="128" t="s">
        <v>79</v>
      </c>
      <c r="D175" s="103" t="s">
        <v>166</v>
      </c>
      <c r="E175" s="68"/>
      <c r="F175" s="68"/>
      <c r="G175" s="68"/>
    </row>
    <row r="176" spans="1:256" s="4" customFormat="1" ht="22.5" customHeight="1" x14ac:dyDescent="0.35">
      <c r="A176" s="205"/>
      <c r="B176" s="201"/>
      <c r="C176" s="128" t="s">
        <v>36</v>
      </c>
      <c r="D176" s="102">
        <f>'План продаж'!D14</f>
        <v>47</v>
      </c>
      <c r="E176" s="68"/>
      <c r="F176" s="68"/>
      <c r="G176" s="68"/>
    </row>
    <row r="177" spans="1:8" s="4" customFormat="1" ht="40.5" customHeight="1" x14ac:dyDescent="0.35">
      <c r="A177" s="119">
        <v>2</v>
      </c>
      <c r="B177" s="202" t="s">
        <v>56</v>
      </c>
      <c r="C177" s="203"/>
      <c r="D177" s="129" t="s">
        <v>129</v>
      </c>
      <c r="E177" s="68"/>
      <c r="F177" s="68"/>
      <c r="G177" s="68"/>
    </row>
    <row r="178" spans="1:8" s="4" customFormat="1" ht="30" customHeight="1" x14ac:dyDescent="0.35">
      <c r="A178" s="119">
        <v>3</v>
      </c>
      <c r="B178" s="202" t="s">
        <v>58</v>
      </c>
      <c r="C178" s="203"/>
      <c r="D178" s="121">
        <f>'План продаж'!E14</f>
        <v>29400</v>
      </c>
      <c r="E178" s="68"/>
      <c r="F178" s="68"/>
      <c r="G178" s="68"/>
    </row>
    <row r="179" spans="1:8" s="4" customFormat="1" ht="20.399999999999999" x14ac:dyDescent="0.35">
      <c r="A179" s="112"/>
      <c r="B179" s="68"/>
      <c r="C179" s="68"/>
      <c r="D179" s="68"/>
      <c r="E179" s="68"/>
      <c r="F179" s="68"/>
      <c r="G179" s="68"/>
      <c r="H179" s="2"/>
    </row>
    <row r="180" spans="1:8" s="4" customFormat="1" ht="15.9" customHeight="1" x14ac:dyDescent="0.45">
      <c r="A180" s="175"/>
      <c r="B180" s="175"/>
      <c r="C180" s="175"/>
      <c r="D180" s="175"/>
      <c r="E180" s="175"/>
      <c r="F180" s="175"/>
      <c r="G180" s="175"/>
      <c r="H180" s="18"/>
    </row>
    <row r="181" spans="1:8" s="4" customFormat="1" ht="21.6" thickBot="1" x14ac:dyDescent="0.3">
      <c r="A181" s="54"/>
      <c r="B181" s="54"/>
      <c r="C181" s="54"/>
      <c r="D181" s="54"/>
      <c r="E181" s="54"/>
      <c r="F181" s="54"/>
      <c r="G181" s="54"/>
      <c r="H181" s="18"/>
    </row>
    <row r="182" spans="1:8" s="4" customFormat="1" ht="37.5" customHeight="1" thickTop="1" thickBot="1" x14ac:dyDescent="0.4">
      <c r="A182" s="54"/>
      <c r="B182" s="123" t="s">
        <v>136</v>
      </c>
      <c r="C182" s="130">
        <v>4</v>
      </c>
      <c r="D182" s="131" t="str">
        <f>IF(C182=4,"НПД 4%",IF(C182=6,"НПД/УСН 6%",IF(C182=15,"УСН 15%",0)))</f>
        <v>НПД 4%</v>
      </c>
      <c r="E182" s="68"/>
      <c r="F182" s="54"/>
      <c r="G182" s="54"/>
      <c r="H182" s="18"/>
    </row>
    <row r="183" spans="1:8" s="4" customFormat="1" ht="21.6" thickTop="1" x14ac:dyDescent="0.25">
      <c r="A183" s="54"/>
      <c r="B183" s="184" t="s">
        <v>105</v>
      </c>
      <c r="C183" s="184"/>
      <c r="D183" s="184"/>
      <c r="E183" s="54"/>
      <c r="F183" s="54"/>
      <c r="G183" s="54"/>
      <c r="H183" s="18"/>
    </row>
    <row r="184" spans="1:8" s="4" customFormat="1" ht="19.5" customHeight="1" x14ac:dyDescent="0.25">
      <c r="A184" s="54"/>
      <c r="B184" s="54"/>
      <c r="C184" s="54"/>
      <c r="D184" s="54"/>
      <c r="E184" s="54"/>
      <c r="F184" s="54"/>
      <c r="G184" s="54"/>
    </row>
    <row r="185" spans="1:8" s="3" customFormat="1" ht="21.6" thickBot="1" x14ac:dyDescent="0.45">
      <c r="A185" s="68"/>
      <c r="B185" s="81"/>
      <c r="C185" s="99" t="s">
        <v>53</v>
      </c>
      <c r="D185" s="68"/>
      <c r="E185" s="68"/>
      <c r="F185" s="68"/>
      <c r="G185" s="68"/>
    </row>
    <row r="186" spans="1:8" s="4" customFormat="1" ht="20.25" customHeight="1" x14ac:dyDescent="0.25">
      <c r="A186" s="132" t="s">
        <v>33</v>
      </c>
      <c r="B186" s="84" t="s">
        <v>51</v>
      </c>
      <c r="C186" s="133" t="s">
        <v>20</v>
      </c>
      <c r="D186" s="59"/>
      <c r="E186" s="59"/>
      <c r="F186" s="59"/>
      <c r="G186" s="59"/>
    </row>
    <row r="187" spans="1:8" s="4" customFormat="1" ht="43.5" customHeight="1" x14ac:dyDescent="0.4">
      <c r="A187" s="86">
        <v>1</v>
      </c>
      <c r="B187" s="60">
        <v>2</v>
      </c>
      <c r="C187" s="134">
        <v>3</v>
      </c>
      <c r="D187" s="68"/>
      <c r="E187" s="68"/>
      <c r="F187" s="68"/>
      <c r="G187" s="68"/>
    </row>
    <row r="188" spans="1:8" s="4" customFormat="1" ht="43.5" customHeight="1" x14ac:dyDescent="0.35">
      <c r="A188" s="135">
        <v>1</v>
      </c>
      <c r="B188" s="136" t="s">
        <v>54</v>
      </c>
      <c r="C188" s="137">
        <f>D178</f>
        <v>29400</v>
      </c>
      <c r="D188" s="68"/>
      <c r="E188" s="68"/>
      <c r="F188" s="68"/>
      <c r="G188" s="68"/>
    </row>
    <row r="189" spans="1:8" s="4" customFormat="1" ht="43.5" customHeight="1" x14ac:dyDescent="0.35">
      <c r="A189" s="135">
        <v>2</v>
      </c>
      <c r="B189" s="136" t="s">
        <v>57</v>
      </c>
      <c r="C189" s="137">
        <f>C157</f>
        <v>4133.333333333333</v>
      </c>
      <c r="D189" s="68"/>
      <c r="E189" s="68"/>
      <c r="F189" s="68"/>
      <c r="G189" s="68"/>
    </row>
    <row r="190" spans="1:8" s="4" customFormat="1" ht="43.5" customHeight="1" x14ac:dyDescent="0.35">
      <c r="A190" s="135">
        <v>3</v>
      </c>
      <c r="B190" s="136" t="s">
        <v>87</v>
      </c>
      <c r="C190" s="137">
        <f>IF(C182=15,(C188-C189)*0.15,C188*C182/100)</f>
        <v>1176</v>
      </c>
      <c r="D190" s="68"/>
      <c r="E190" s="68"/>
      <c r="F190" s="68"/>
      <c r="G190" s="68"/>
    </row>
    <row r="191" spans="1:8" s="4" customFormat="1" ht="43.5" customHeight="1" x14ac:dyDescent="0.35">
      <c r="A191" s="135">
        <v>4</v>
      </c>
      <c r="B191" s="136" t="s">
        <v>88</v>
      </c>
      <c r="C191" s="137">
        <f>C188-C189-C190</f>
        <v>24090.666666666668</v>
      </c>
      <c r="D191" s="68"/>
      <c r="E191" s="68"/>
      <c r="F191" s="68"/>
      <c r="G191" s="68"/>
    </row>
    <row r="192" spans="1:8" s="4" customFormat="1" ht="43.5" customHeight="1" x14ac:dyDescent="0.35">
      <c r="A192" s="135">
        <v>5</v>
      </c>
      <c r="B192" s="136" t="s">
        <v>9</v>
      </c>
      <c r="C192" s="137">
        <f>C191*12</f>
        <v>289088</v>
      </c>
      <c r="D192" s="68"/>
      <c r="E192" s="68"/>
      <c r="F192" s="68"/>
      <c r="G192" s="68"/>
    </row>
    <row r="193" spans="1:7" ht="43.5" customHeight="1" x14ac:dyDescent="0.35">
      <c r="A193" s="135">
        <v>6</v>
      </c>
      <c r="B193" s="136" t="s">
        <v>55</v>
      </c>
      <c r="C193" s="138">
        <f>IF(C189=0,0,C191/C189)</f>
        <v>5.8283870967741942</v>
      </c>
      <c r="D193" s="68"/>
      <c r="E193" s="68"/>
      <c r="F193" s="68"/>
      <c r="G193" s="68"/>
    </row>
    <row r="194" spans="1:7" s="4" customFormat="1" ht="21.6" thickBot="1" x14ac:dyDescent="0.45">
      <c r="A194" s="135">
        <v>7</v>
      </c>
      <c r="B194" s="139" t="s">
        <v>130</v>
      </c>
      <c r="C194" s="140">
        <f>ROUND(C101/C191,0)</f>
        <v>13</v>
      </c>
      <c r="D194" s="38"/>
      <c r="E194" s="38"/>
      <c r="F194" s="38"/>
      <c r="G194" s="38"/>
    </row>
    <row r="195" spans="1:7" s="15" customFormat="1" ht="43.5" customHeight="1" x14ac:dyDescent="0.35">
      <c r="A195" s="68"/>
      <c r="B195" s="68"/>
      <c r="C195" s="68"/>
      <c r="D195" s="68"/>
      <c r="E195" s="68"/>
      <c r="F195" s="68"/>
      <c r="G195" s="68"/>
    </row>
    <row r="196" spans="1:7" s="15" customFormat="1" ht="40.5" customHeight="1" x14ac:dyDescent="0.25">
      <c r="A196" s="184" t="s">
        <v>10</v>
      </c>
      <c r="B196" s="184"/>
      <c r="C196" s="184"/>
      <c r="D196" s="184"/>
      <c r="E196" s="36"/>
      <c r="F196" s="141"/>
      <c r="G196" s="141"/>
    </row>
    <row r="197" spans="1:7" s="4" customFormat="1" ht="33.75" customHeight="1" x14ac:dyDescent="0.25">
      <c r="A197" s="184"/>
      <c r="B197" s="184"/>
      <c r="C197" s="184"/>
      <c r="D197" s="184"/>
      <c r="E197" s="36"/>
      <c r="F197" s="142"/>
      <c r="G197" s="141"/>
    </row>
    <row r="198" spans="1:7" s="14" customFormat="1" ht="71.25" customHeight="1" x14ac:dyDescent="0.35">
      <c r="A198" s="184" t="s">
        <v>89</v>
      </c>
      <c r="B198" s="184"/>
      <c r="C198" s="184"/>
      <c r="D198" s="184"/>
      <c r="E198" s="184"/>
      <c r="F198" s="55"/>
      <c r="G198" s="68"/>
    </row>
    <row r="199" spans="1:7" ht="15.75" hidden="1" customHeight="1" x14ac:dyDescent="0.4">
      <c r="F199" s="144"/>
      <c r="G199" s="144"/>
    </row>
  </sheetData>
  <sheetProtection formatCells="0" formatColumns="0" formatRows="0" insertColumns="0" insertRows="0" insertHyperlinks="0" deleteColumns="0" deleteRows="0" sort="0" autoFilter="0" pivotTables="0"/>
  <mergeCells count="278">
    <mergeCell ref="A15:G15"/>
    <mergeCell ref="A17:G17"/>
    <mergeCell ref="A29:G29"/>
    <mergeCell ref="A30:G30"/>
    <mergeCell ref="A31:G31"/>
    <mergeCell ref="A32:G32"/>
    <mergeCell ref="A19:G19"/>
    <mergeCell ref="A23:C23"/>
    <mergeCell ref="A24:C24"/>
    <mergeCell ref="A25:C25"/>
    <mergeCell ref="B28:G28"/>
    <mergeCell ref="B137:G137"/>
    <mergeCell ref="H147:N147"/>
    <mergeCell ref="O147:U147"/>
    <mergeCell ref="V147:AB147"/>
    <mergeCell ref="AC147:AI147"/>
    <mergeCell ref="A198:E198"/>
    <mergeCell ref="A180:G180"/>
    <mergeCell ref="A196:D196"/>
    <mergeCell ref="A171:G171"/>
    <mergeCell ref="B173:C173"/>
    <mergeCell ref="B175:B176"/>
    <mergeCell ref="A197:D197"/>
    <mergeCell ref="B177:C177"/>
    <mergeCell ref="B178:C178"/>
    <mergeCell ref="A175:A176"/>
    <mergeCell ref="A160:G160"/>
    <mergeCell ref="A170:G170"/>
    <mergeCell ref="A148:G148"/>
    <mergeCell ref="B183:D183"/>
    <mergeCell ref="FM147:FS147"/>
    <mergeCell ref="ER135:EX135"/>
    <mergeCell ref="EY135:FE135"/>
    <mergeCell ref="BL135:BR135"/>
    <mergeCell ref="BS135:BY135"/>
    <mergeCell ref="IL147:IR147"/>
    <mergeCell ref="IS147:IV147"/>
    <mergeCell ref="A149:G149"/>
    <mergeCell ref="GV147:HB147"/>
    <mergeCell ref="HC147:HI147"/>
    <mergeCell ref="HJ147:HP147"/>
    <mergeCell ref="HQ147:HW147"/>
    <mergeCell ref="HX147:ID147"/>
    <mergeCell ref="IE147:IK147"/>
    <mergeCell ref="FF147:FL147"/>
    <mergeCell ref="FT147:FZ147"/>
    <mergeCell ref="GA147:GG147"/>
    <mergeCell ref="GH147:GN147"/>
    <mergeCell ref="GO147:GU147"/>
    <mergeCell ref="DP147:DV147"/>
    <mergeCell ref="DW147:EC147"/>
    <mergeCell ref="ED147:EJ147"/>
    <mergeCell ref="EK147:EQ147"/>
    <mergeCell ref="ER147:EX147"/>
    <mergeCell ref="AJ147:AP147"/>
    <mergeCell ref="AQ147:AW147"/>
    <mergeCell ref="AX147:BD147"/>
    <mergeCell ref="BE147:BK147"/>
    <mergeCell ref="BL147:BR147"/>
    <mergeCell ref="BS147:BY147"/>
    <mergeCell ref="EY147:FE147"/>
    <mergeCell ref="BZ147:CF147"/>
    <mergeCell ref="CG147:CM147"/>
    <mergeCell ref="CN147:CT147"/>
    <mergeCell ref="CU147:DA147"/>
    <mergeCell ref="DB147:DH147"/>
    <mergeCell ref="DI147:DO147"/>
    <mergeCell ref="IS135:IV135"/>
    <mergeCell ref="GV135:HB135"/>
    <mergeCell ref="HC135:HI135"/>
    <mergeCell ref="HJ135:HP135"/>
    <mergeCell ref="HQ135:HW135"/>
    <mergeCell ref="HX135:ID135"/>
    <mergeCell ref="IE135:IK135"/>
    <mergeCell ref="IL125:IR125"/>
    <mergeCell ref="IS125:IV125"/>
    <mergeCell ref="IL135:IR135"/>
    <mergeCell ref="IE125:IK125"/>
    <mergeCell ref="A136:G136"/>
    <mergeCell ref="H135:N135"/>
    <mergeCell ref="O135:U135"/>
    <mergeCell ref="V135:AB135"/>
    <mergeCell ref="AC135:AI135"/>
    <mergeCell ref="AJ135:AP135"/>
    <mergeCell ref="AQ135:AW135"/>
    <mergeCell ref="AX135:BD135"/>
    <mergeCell ref="BE135:BK135"/>
    <mergeCell ref="HQ125:HW125"/>
    <mergeCell ref="HX125:ID125"/>
    <mergeCell ref="BZ135:CF135"/>
    <mergeCell ref="CG135:CM135"/>
    <mergeCell ref="CN135:CT135"/>
    <mergeCell ref="CU135:DA135"/>
    <mergeCell ref="DB135:DH135"/>
    <mergeCell ref="DI135:DO135"/>
    <mergeCell ref="GO135:GU135"/>
    <mergeCell ref="DP135:DV135"/>
    <mergeCell ref="DW135:EC135"/>
    <mergeCell ref="ED135:EJ135"/>
    <mergeCell ref="EK135:EQ135"/>
    <mergeCell ref="FF135:FL135"/>
    <mergeCell ref="FM135:FS135"/>
    <mergeCell ref="FT135:FZ135"/>
    <mergeCell ref="GA135:GG135"/>
    <mergeCell ref="GH135:GN135"/>
    <mergeCell ref="GO87:GU87"/>
    <mergeCell ref="GV87:HB87"/>
    <mergeCell ref="HC87:HI87"/>
    <mergeCell ref="HJ87:HP87"/>
    <mergeCell ref="DP125:DV125"/>
    <mergeCell ref="DW125:EC125"/>
    <mergeCell ref="ED125:EJ125"/>
    <mergeCell ref="EK125:EQ125"/>
    <mergeCell ref="ER125:EX125"/>
    <mergeCell ref="EY125:FE125"/>
    <mergeCell ref="FF125:FL125"/>
    <mergeCell ref="FM125:FS125"/>
    <mergeCell ref="FT125:FZ125"/>
    <mergeCell ref="GA125:GG125"/>
    <mergeCell ref="GH125:GN125"/>
    <mergeCell ref="GO125:GU125"/>
    <mergeCell ref="GV125:HB125"/>
    <mergeCell ref="HC125:HI125"/>
    <mergeCell ref="HJ125:HP125"/>
    <mergeCell ref="CN110:CT110"/>
    <mergeCell ref="CU110:DA110"/>
    <mergeCell ref="DB110:DH110"/>
    <mergeCell ref="DI110:DO110"/>
    <mergeCell ref="IL87:IR87"/>
    <mergeCell ref="IS87:IV87"/>
    <mergeCell ref="A111:G111"/>
    <mergeCell ref="H110:N110"/>
    <mergeCell ref="O110:U110"/>
    <mergeCell ref="V110:AB110"/>
    <mergeCell ref="AC110:AI110"/>
    <mergeCell ref="GA110:GG110"/>
    <mergeCell ref="GH110:GN110"/>
    <mergeCell ref="GO110:GU110"/>
    <mergeCell ref="GV110:HB110"/>
    <mergeCell ref="HC110:HI110"/>
    <mergeCell ref="HJ110:HP110"/>
    <mergeCell ref="HQ110:HW110"/>
    <mergeCell ref="HX110:ID110"/>
    <mergeCell ref="IE110:IK110"/>
    <mergeCell ref="IL110:IR110"/>
    <mergeCell ref="IS110:IV110"/>
    <mergeCell ref="GA87:GG87"/>
    <mergeCell ref="GH87:GN87"/>
    <mergeCell ref="AX125:BD125"/>
    <mergeCell ref="A90:A91"/>
    <mergeCell ref="A88:G88"/>
    <mergeCell ref="D90:F90"/>
    <mergeCell ref="HQ87:HW87"/>
    <mergeCell ref="HX87:ID87"/>
    <mergeCell ref="IE87:IK87"/>
    <mergeCell ref="AJ125:AP125"/>
    <mergeCell ref="AQ125:AW125"/>
    <mergeCell ref="H87:N87"/>
    <mergeCell ref="O87:U87"/>
    <mergeCell ref="V87:AB87"/>
    <mergeCell ref="AC87:AI87"/>
    <mergeCell ref="DI125:DO125"/>
    <mergeCell ref="CG87:CM87"/>
    <mergeCell ref="EY87:FE87"/>
    <mergeCell ref="FF87:FL87"/>
    <mergeCell ref="FM87:FS87"/>
    <mergeCell ref="FT87:FZ87"/>
    <mergeCell ref="EY110:FE110"/>
    <mergeCell ref="FF110:FL110"/>
    <mergeCell ref="FM110:FS110"/>
    <mergeCell ref="FT110:FZ110"/>
    <mergeCell ref="CG110:CM110"/>
    <mergeCell ref="BS87:BY87"/>
    <mergeCell ref="BZ87:CF87"/>
    <mergeCell ref="AX110:BD110"/>
    <mergeCell ref="BE110:BK110"/>
    <mergeCell ref="BL110:BR110"/>
    <mergeCell ref="BS110:BY110"/>
    <mergeCell ref="BL87:BR87"/>
    <mergeCell ref="AQ110:AW110"/>
    <mergeCell ref="AX87:BD87"/>
    <mergeCell ref="BE87:BK87"/>
    <mergeCell ref="B16:G16"/>
    <mergeCell ref="B18:G18"/>
    <mergeCell ref="A37:G37"/>
    <mergeCell ref="A39:G39"/>
    <mergeCell ref="A126:G126"/>
    <mergeCell ref="H125:N125"/>
    <mergeCell ref="O125:U125"/>
    <mergeCell ref="V125:AB125"/>
    <mergeCell ref="AC125:AI125"/>
    <mergeCell ref="A63:G63"/>
    <mergeCell ref="A64:G64"/>
    <mergeCell ref="B65:G65"/>
    <mergeCell ref="B56:G56"/>
    <mergeCell ref="A57:G57"/>
    <mergeCell ref="A58:G58"/>
    <mergeCell ref="A59:G59"/>
    <mergeCell ref="A60:G60"/>
    <mergeCell ref="A61:G61"/>
    <mergeCell ref="A62:G62"/>
    <mergeCell ref="A38:G38"/>
    <mergeCell ref="B36:G36"/>
    <mergeCell ref="A44:G44"/>
    <mergeCell ref="A52:G52"/>
    <mergeCell ref="A49:C49"/>
    <mergeCell ref="B109:F109"/>
    <mergeCell ref="B103:F103"/>
    <mergeCell ref="C90:C91"/>
    <mergeCell ref="B90:B91"/>
    <mergeCell ref="A75:G75"/>
    <mergeCell ref="A1:G1"/>
    <mergeCell ref="A2:G2"/>
    <mergeCell ref="A55:F55"/>
    <mergeCell ref="A50:G50"/>
    <mergeCell ref="A51:G51"/>
    <mergeCell ref="A10:G10"/>
    <mergeCell ref="A34:G34"/>
    <mergeCell ref="A35:G35"/>
    <mergeCell ref="A7:G7"/>
    <mergeCell ref="A8:G8"/>
    <mergeCell ref="A9:G9"/>
    <mergeCell ref="A6:G6"/>
    <mergeCell ref="A12:G12"/>
    <mergeCell ref="A13:G13"/>
    <mergeCell ref="A14:G14"/>
    <mergeCell ref="A53:G53"/>
    <mergeCell ref="A54:G54"/>
    <mergeCell ref="B5:G5"/>
    <mergeCell ref="B11:G11"/>
    <mergeCell ref="CU125:DA125"/>
    <mergeCell ref="A81:G81"/>
    <mergeCell ref="A69:B69"/>
    <mergeCell ref="AJ87:AP87"/>
    <mergeCell ref="AQ87:AW87"/>
    <mergeCell ref="AJ110:AP110"/>
    <mergeCell ref="ED87:EJ87"/>
    <mergeCell ref="EK87:EQ87"/>
    <mergeCell ref="ER87:EX87"/>
    <mergeCell ref="ED110:EJ110"/>
    <mergeCell ref="EK110:EQ110"/>
    <mergeCell ref="ER110:EX110"/>
    <mergeCell ref="DP110:DV110"/>
    <mergeCell ref="DW110:EC110"/>
    <mergeCell ref="DB87:DH87"/>
    <mergeCell ref="DI87:DO87"/>
    <mergeCell ref="DP87:DV87"/>
    <mergeCell ref="DW87:EC87"/>
    <mergeCell ref="B80:C80"/>
    <mergeCell ref="B104:F104"/>
    <mergeCell ref="B105:F105"/>
    <mergeCell ref="B106:F106"/>
    <mergeCell ref="B107:F107"/>
    <mergeCell ref="B108:F108"/>
    <mergeCell ref="A40:G40"/>
    <mergeCell ref="A41:G41"/>
    <mergeCell ref="A42:G42"/>
    <mergeCell ref="A43:G43"/>
    <mergeCell ref="A45:G45"/>
    <mergeCell ref="A46:G46"/>
    <mergeCell ref="A47:G47"/>
    <mergeCell ref="DB125:DH125"/>
    <mergeCell ref="A66:G66"/>
    <mergeCell ref="A67:G67"/>
    <mergeCell ref="A68:G68"/>
    <mergeCell ref="A74:G74"/>
    <mergeCell ref="A78:G78"/>
    <mergeCell ref="A77:G77"/>
    <mergeCell ref="A76:G76"/>
    <mergeCell ref="CN87:CT87"/>
    <mergeCell ref="CU87:DA87"/>
    <mergeCell ref="BZ110:CF110"/>
    <mergeCell ref="BE125:BK125"/>
    <mergeCell ref="BL125:BR125"/>
    <mergeCell ref="BS125:BY125"/>
    <mergeCell ref="BZ125:CF125"/>
    <mergeCell ref="CG125:CM125"/>
    <mergeCell ref="CN125:CT125"/>
  </mergeCells>
  <phoneticPr fontId="2" type="noConversion"/>
  <dataValidations disablePrompts="1" count="1">
    <dataValidation type="list" allowBlank="1" showInputMessage="1" showErrorMessage="1" sqref="C182" xr:uid="{00000000-0002-0000-0000-000000000000}">
      <formula1>"4, 6,15"</formula1>
    </dataValidation>
  </dataValidations>
  <pageMargins left="0.74803149606299213" right="0.39370078740157483" top="0.39370078740157483" bottom="0.39370078740157483" header="0" footer="0"/>
  <pageSetup paperSize="9" scale="52" fitToHeight="0" orientation="portrait" r:id="rId1"/>
  <headerFooter alignWithMargins="0">
    <oddFooter>&amp;R&amp;P</oddFooter>
  </headerFooter>
  <rowBreaks count="4" manualBreakCount="4">
    <brk id="35" max="6" man="1"/>
    <brk id="74" max="6" man="1"/>
    <brk id="110" max="6" man="1"/>
    <brk id="15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4"/>
  <sheetViews>
    <sheetView workbookViewId="0">
      <selection activeCell="E5" sqref="E5"/>
    </sheetView>
  </sheetViews>
  <sheetFormatPr defaultRowHeight="13.2" x14ac:dyDescent="0.25"/>
  <cols>
    <col min="1" max="1" width="9.109375" style="29"/>
    <col min="2" max="2" width="33.6640625" style="29" customWidth="1"/>
    <col min="3" max="3" width="21.109375" style="29" customWidth="1"/>
    <col min="4" max="4" width="20" style="29" customWidth="1"/>
    <col min="5" max="5" width="24.33203125" style="29" customWidth="1"/>
  </cols>
  <sheetData>
    <row r="1" spans="1:5" ht="17.399999999999999" x14ac:dyDescent="0.25">
      <c r="A1" s="221" t="s">
        <v>112</v>
      </c>
      <c r="B1" s="221"/>
      <c r="C1" s="221"/>
      <c r="D1" s="221"/>
      <c r="E1" s="221"/>
    </row>
    <row r="2" spans="1:5" ht="17.399999999999999" x14ac:dyDescent="0.25">
      <c r="A2" s="24"/>
      <c r="B2" s="24"/>
      <c r="C2" s="24"/>
      <c r="D2" s="24"/>
      <c r="E2" s="24" t="s">
        <v>113</v>
      </c>
    </row>
    <row r="3" spans="1:5" ht="15.6" thickBot="1" x14ac:dyDescent="0.3">
      <c r="A3" s="25"/>
      <c r="B3" s="26"/>
      <c r="C3" s="26"/>
      <c r="D3" s="26"/>
      <c r="E3" s="26"/>
    </row>
    <row r="4" spans="1:5" ht="35.4" thickBot="1" x14ac:dyDescent="0.3">
      <c r="A4" s="27" t="s">
        <v>114</v>
      </c>
      <c r="B4" s="28" t="s">
        <v>115</v>
      </c>
      <c r="C4" s="28" t="s">
        <v>116</v>
      </c>
      <c r="D4" s="28" t="s">
        <v>64</v>
      </c>
      <c r="E4" s="28" t="s">
        <v>117</v>
      </c>
    </row>
    <row r="5" spans="1:5" ht="45" x14ac:dyDescent="0.25">
      <c r="A5" s="20">
        <v>1</v>
      </c>
      <c r="B5" s="20" t="s">
        <v>181</v>
      </c>
      <c r="C5" s="21">
        <v>300</v>
      </c>
      <c r="D5" s="22">
        <v>15</v>
      </c>
      <c r="E5" s="21">
        <f t="shared" ref="E5:E12" si="0">C5*D5</f>
        <v>4500</v>
      </c>
    </row>
    <row r="6" spans="1:5" ht="75" x14ac:dyDescent="0.25">
      <c r="A6" s="20">
        <v>2</v>
      </c>
      <c r="B6" s="20" t="s">
        <v>182</v>
      </c>
      <c r="C6" s="21">
        <v>700</v>
      </c>
      <c r="D6" s="22">
        <v>13</v>
      </c>
      <c r="E6" s="21">
        <f t="shared" si="0"/>
        <v>9100</v>
      </c>
    </row>
    <row r="7" spans="1:5" ht="30" x14ac:dyDescent="0.25">
      <c r="A7" s="20">
        <v>3</v>
      </c>
      <c r="B7" s="20" t="s">
        <v>184</v>
      </c>
      <c r="C7" s="21">
        <v>700</v>
      </c>
      <c r="D7" s="22">
        <v>5</v>
      </c>
      <c r="E7" s="21">
        <f t="shared" si="0"/>
        <v>3500</v>
      </c>
    </row>
    <row r="8" spans="1:5" ht="15.6" x14ac:dyDescent="0.25">
      <c r="A8" s="20">
        <v>4</v>
      </c>
      <c r="B8" s="20" t="s">
        <v>180</v>
      </c>
      <c r="C8" s="21">
        <v>2500</v>
      </c>
      <c r="D8" s="22">
        <v>1</v>
      </c>
      <c r="E8" s="21">
        <f t="shared" si="0"/>
        <v>2500</v>
      </c>
    </row>
    <row r="9" spans="1:5" ht="30" x14ac:dyDescent="0.25">
      <c r="A9" s="20">
        <v>5</v>
      </c>
      <c r="B9" s="20" t="s">
        <v>179</v>
      </c>
      <c r="C9" s="21">
        <v>500</v>
      </c>
      <c r="D9" s="22">
        <v>7</v>
      </c>
      <c r="E9" s="21">
        <f t="shared" si="0"/>
        <v>3500</v>
      </c>
    </row>
    <row r="10" spans="1:5" ht="45" x14ac:dyDescent="0.25">
      <c r="A10" s="20">
        <v>6</v>
      </c>
      <c r="B10" s="20" t="s">
        <v>183</v>
      </c>
      <c r="C10" s="21">
        <v>1200</v>
      </c>
      <c r="D10" s="22">
        <v>3</v>
      </c>
      <c r="E10" s="21">
        <f t="shared" si="0"/>
        <v>3600</v>
      </c>
    </row>
    <row r="11" spans="1:5" ht="15.6" x14ac:dyDescent="0.25">
      <c r="A11" s="20">
        <v>7</v>
      </c>
      <c r="B11" s="20" t="s">
        <v>155</v>
      </c>
      <c r="C11" s="21">
        <v>900</v>
      </c>
      <c r="D11" s="22">
        <v>3</v>
      </c>
      <c r="E11" s="21">
        <f t="shared" si="0"/>
        <v>2700</v>
      </c>
    </row>
    <row r="12" spans="1:5" ht="15.6" x14ac:dyDescent="0.25">
      <c r="A12" s="20">
        <v>8</v>
      </c>
      <c r="B12" s="20"/>
      <c r="C12" s="21"/>
      <c r="D12" s="22"/>
      <c r="E12" s="21">
        <f t="shared" si="0"/>
        <v>0</v>
      </c>
    </row>
    <row r="13" spans="1:5" ht="15.6" x14ac:dyDescent="0.25">
      <c r="A13" s="20"/>
      <c r="B13" s="20"/>
      <c r="C13" s="21"/>
      <c r="D13" s="22"/>
      <c r="E13" s="21"/>
    </row>
    <row r="14" spans="1:5" ht="15.6" x14ac:dyDescent="0.25">
      <c r="A14" s="222"/>
      <c r="B14" s="223" t="s">
        <v>118</v>
      </c>
      <c r="C14" s="19"/>
      <c r="D14" s="23">
        <f>SUM(D5:D13)</f>
        <v>47</v>
      </c>
      <c r="E14" s="19">
        <f>SUM(E5:E13)</f>
        <v>29400</v>
      </c>
    </row>
  </sheetData>
  <mergeCells count="2">
    <mergeCell ref="A1:E1"/>
    <mergeCell ref="A14:B14"/>
  </mergeCells>
  <pageMargins left="0.7" right="0.7" top="0.75" bottom="0.75" header="0.3" footer="0.3"/>
  <pageSetup paperSize="9" scale="8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БизнесПлан</vt:lpstr>
      <vt:lpstr>План продаж</vt:lpstr>
      <vt:lpstr>месСебест</vt:lpstr>
      <vt:lpstr>БизнесПлан!Область_печати</vt:lpstr>
    </vt:vector>
  </TitlesOfParts>
  <Company>Дом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Генчик</dc:creator>
  <cp:lastModifiedBy>николай шачнев</cp:lastModifiedBy>
  <cp:lastPrinted>2025-03-12T07:25:25Z</cp:lastPrinted>
  <dcterms:created xsi:type="dcterms:W3CDTF">2009-05-20T11:30:47Z</dcterms:created>
  <dcterms:modified xsi:type="dcterms:W3CDTF">2025-04-05T11:16:06Z</dcterms:modified>
</cp:coreProperties>
</file>