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2"/>
  </bookViews>
  <sheets>
    <sheet name="БизнесПлан" sheetId="1" r:id="rId1"/>
    <sheet name="Объёмы реализации в месяц" sheetId="2" r:id="rId2"/>
    <sheet name="Инструкция" sheetId="3" r:id="rId3"/>
  </sheets>
  <externalReferences>
    <externalReference r:id="rId6"/>
  </externalReferences>
  <definedNames>
    <definedName name="месСебест">'БизнесПлан'!$E$134</definedName>
    <definedName name="месячнаяПрограмма">'БизнесПлан'!#REF!</definedName>
    <definedName name="_xlnm.Print_Area" localSheetId="0">'БизнесПлан'!$A$1:$G$172</definedName>
  </definedNames>
  <calcPr fullCalcOnLoad="1"/>
</workbook>
</file>

<file path=xl/sharedStrings.xml><?xml version="1.0" encoding="utf-8"?>
<sst xmlns="http://schemas.openxmlformats.org/spreadsheetml/2006/main" count="204" uniqueCount="167">
  <si>
    <t>в том числе:</t>
  </si>
  <si>
    <t>3.3. Реализация продукции</t>
  </si>
  <si>
    <t>Наименование затрат и документов</t>
  </si>
  <si>
    <t>Итого:</t>
  </si>
  <si>
    <t>Наименование затрат</t>
  </si>
  <si>
    <t>Стоимость (руб.)</t>
  </si>
  <si>
    <t>ВСЕГО ЗАТРАТ:</t>
  </si>
  <si>
    <t>Наименование составляющих цены</t>
  </si>
  <si>
    <t>Продукция</t>
  </si>
  <si>
    <t>6.1. Среднемесячная выручка от реализации продукции</t>
  </si>
  <si>
    <t>6.2. Среднемесячная прибыль и рентабельность производства продукции, товаров, услуг.</t>
  </si>
  <si>
    <t>Совокупный годовой (чистый) доход (строка 3, табл. №9 х 12)</t>
  </si>
  <si>
    <t xml:space="preserve">1.5. Общая стоимость проекта (руб.) </t>
  </si>
  <si>
    <t xml:space="preserve">средства, привлекаемые из других источников </t>
  </si>
  <si>
    <t xml:space="preserve">вложение собственных средств </t>
  </si>
  <si>
    <t xml:space="preserve">1.3. Вид предпринимательской деятельности с перечислением видов выпускаемой продукции, товаров, услуг и т.д. :
</t>
  </si>
  <si>
    <t>инструкция: работать с БП достаточно просто.</t>
  </si>
  <si>
    <t>для заполнения полей типа такого:</t>
  </si>
  <si>
    <t>….нужно совершить двойной щелчок после последней написанной буквы, ( в примере обведено место  розовым овалом, а в реальном  БП, конечно, никаких овалов не будет), и начать писать то, что Вы хотите туда написать.</t>
  </si>
  <si>
    <t>Размышлений требует таблица 5. в ней в столбце 2 надо перечислить продаваемые товары или услуги, в столбце 5 - указать стоимость всех материалов на 1 ед. каждого изделия или услуги, в столбце 6 - объем данной услуги в месяц (просто числом), в столбце 4 оставить " 1" во всех ячейках</t>
  </si>
  <si>
    <t>Аренда (помещения, гаража, автотранспортных средств и т.д.)</t>
  </si>
  <si>
    <t>Итог</t>
  </si>
  <si>
    <t>Взносы в фонды</t>
  </si>
  <si>
    <t>Зарплата на одного</t>
  </si>
  <si>
    <t>Количество работников</t>
  </si>
  <si>
    <t>ВСЕГО:</t>
  </si>
  <si>
    <t xml:space="preserve"> БИЗНЕС – ПЛАН</t>
  </si>
  <si>
    <t>I.    ИНФОРМАЦИОННЫЕ ДАННЫЕ</t>
  </si>
  <si>
    <t>2.                СУЩЕСТВО ПРОЕКТА</t>
  </si>
  <si>
    <t>3. ПЛАН ПРОИЗВОДСТВА И СБЫТА ПРОДУКЦИИ, ТОВАРОВ, УСЛУГ.</t>
  </si>
  <si>
    <t xml:space="preserve">другие условия: </t>
  </si>
  <si>
    <t>4. ОБОСНОВАНИЕ СТОИМОСТИ ПРОЕКТА</t>
  </si>
  <si>
    <t>Свидетельство о регистрации (регистрационные сборы)</t>
  </si>
  <si>
    <t>Стоимость, рублей</t>
  </si>
  <si>
    <t xml:space="preserve">4.1. Организационные затраты </t>
  </si>
  <si>
    <t>Таблица 1</t>
  </si>
  <si>
    <t xml:space="preserve">4.2. Общая стоимость проекта </t>
  </si>
  <si>
    <t>Источник финансирования</t>
  </si>
  <si>
    <t>Таблица 2</t>
  </si>
  <si>
    <t xml:space="preserve">Основные средства         </t>
  </si>
  <si>
    <t xml:space="preserve">Материальные запасы         </t>
  </si>
  <si>
    <t>Таблица 3</t>
  </si>
  <si>
    <t xml:space="preserve">Перечень затрат </t>
  </si>
  <si>
    <t>Единица измерения</t>
  </si>
  <si>
    <t>Общая стоимость, рублей</t>
  </si>
  <si>
    <t>Таблица 4</t>
  </si>
  <si>
    <t>Стоимость затрат, рублей</t>
  </si>
  <si>
    <t>№ п/п</t>
  </si>
  <si>
    <t>Таблица  5</t>
  </si>
  <si>
    <t>Наименование материала</t>
  </si>
  <si>
    <t>количество</t>
  </si>
  <si>
    <t>Стоимость 1 единицы материала, рублей</t>
  </si>
  <si>
    <t>Период, на который делаются запасы</t>
  </si>
  <si>
    <t>5. РАСЧЕТ СЕБЕСТОИМОСТИ ПРОДУКЦИИ, ТОВАРОВ, УСЛУГ И ЦЕНЫ ИХ РЕАЛИЗАЦИИ</t>
  </si>
  <si>
    <t>Таблица 6</t>
  </si>
  <si>
    <t>Наименование составляющих себестоимости продукции</t>
  </si>
  <si>
    <t>Сырье и материалы (графа 6 таблицы 5 или данные калькуляции в расчете на месяц)</t>
  </si>
  <si>
    <t>Затраты на аренду (1 месяц)</t>
  </si>
  <si>
    <t>Другие затраты, относимые на себестоимость</t>
  </si>
  <si>
    <t>Итого производственных расходов, т.е. себестоимость месячного объема продукции в месяц</t>
  </si>
  <si>
    <t>5.1 Себестоимость объема выпускаемой продукции,  товаров   услуг в месяц, рублей</t>
  </si>
  <si>
    <t>5.2. Цена реализации продукции</t>
  </si>
  <si>
    <t>Таблица 7</t>
  </si>
  <si>
    <t>Себестоимость единицы продукции (услуг), то есть соотношение себестоимости  объема продукции в месяц (строка 5 табл. №6), к объему производства продукции в месяц(количество):</t>
  </si>
  <si>
    <t>Себестоимость единицы продукции  (строка 6 табл. №6),рублей</t>
  </si>
  <si>
    <t>Минимальная рентабельность ( строка 1 *строка 2 / 100%</t>
  </si>
  <si>
    <t>Минимальная рентабельность,%</t>
  </si>
  <si>
    <t>Средняя розничная цена реализации аналогичной продукции через торговую сеть, рублей</t>
  </si>
  <si>
    <t>6. ОБОСНОВАНИЕ СОСТОЯТЕЛЬНОСТИ ПРОЕКТА</t>
  </si>
  <si>
    <t>Минимальная цена реализации продукции, (строка 1 + строка 3), рублей</t>
  </si>
  <si>
    <t>Таблица 8</t>
  </si>
  <si>
    <t>Наименование показателя</t>
  </si>
  <si>
    <t>един измерения</t>
  </si>
  <si>
    <t>Среднемесячный объем реализации продукции в натуральном выражении</t>
  </si>
  <si>
    <t>Таблица 9</t>
  </si>
  <si>
    <t>Общий валовый доход в месяц (строка 3 таблицы 8)</t>
  </si>
  <si>
    <t>Чистый доход в месяц (строка 1 минус строка 2)</t>
  </si>
  <si>
    <t>Рентабельность, % (строка 3/строка 2) х 100, %</t>
  </si>
  <si>
    <t>Планируемая цена реализации единицы продукции, рублей</t>
  </si>
  <si>
    <t>Себестоимость объема всей продукции в месяц (строка 5 таблицы 6)</t>
  </si>
  <si>
    <t xml:space="preserve">2.4. Намечаемые объемы выпуска и реализации продукции, товаров, услуг: </t>
  </si>
  <si>
    <t>частичное возмещение Министерством социально-демографической и семейной политики Самарской области</t>
  </si>
  <si>
    <t>Валовый доход в месяц от реализации продукции (строка 1 х строка 2), рублей</t>
  </si>
  <si>
    <t>1.4. Форма собственности:частная собственность</t>
  </si>
  <si>
    <t>штука</t>
  </si>
  <si>
    <t>мобильная связь+интернет</t>
  </si>
  <si>
    <t>2.5. Время, необходимое для начала деятельности: 2 месяца</t>
  </si>
  <si>
    <t>Соц. Контракт</t>
  </si>
  <si>
    <t>личные средства</t>
  </si>
  <si>
    <t>№</t>
  </si>
  <si>
    <t>Цена</t>
  </si>
  <si>
    <t>Количество</t>
  </si>
  <si>
    <t>Сумма</t>
  </si>
  <si>
    <t>ИТОГО:</t>
  </si>
  <si>
    <t>Намечаемые объемы реализации услуг (продукции) в месяц</t>
  </si>
  <si>
    <t xml:space="preserve"> «____»___________2023 г.           ________________          ____________________
                                      подпись                        Ф.И.О
                                                                                          </t>
  </si>
  <si>
    <t>Прочие затраты</t>
  </si>
  <si>
    <r>
      <t xml:space="preserve">4.3. Затраты на приобретение </t>
    </r>
    <r>
      <rPr>
        <b/>
        <sz val="12"/>
        <rFont val="Courier New"/>
        <family val="3"/>
      </rPr>
      <t>основных средств</t>
    </r>
    <r>
      <rPr>
        <sz val="12"/>
        <rFont val="Courier New"/>
        <family val="3"/>
      </rPr>
      <t>:</t>
    </r>
  </si>
  <si>
    <r>
      <t xml:space="preserve">4.5. Затраты на создание запасов сырья, </t>
    </r>
    <r>
      <rPr>
        <b/>
        <sz val="12"/>
        <rFont val="Courier New"/>
        <family val="3"/>
      </rPr>
      <t>материалов</t>
    </r>
    <r>
      <rPr>
        <sz val="12"/>
        <rFont val="Courier New"/>
        <family val="3"/>
      </rPr>
      <t>, комплектующих изделий</t>
    </r>
  </si>
  <si>
    <t xml:space="preserve"> Доход подлежит налогообложению в установленном законом порядке.</t>
  </si>
  <si>
    <r>
      <t xml:space="preserve">Профессиональное </t>
    </r>
    <r>
      <rPr>
        <b/>
        <sz val="12"/>
        <rFont val="Arial"/>
        <family val="2"/>
      </rPr>
      <t>обучение</t>
    </r>
    <r>
      <rPr>
        <sz val="12"/>
        <rFont val="Arial"/>
        <family val="2"/>
      </rPr>
      <t xml:space="preserve"> и повышение квалификации</t>
    </r>
  </si>
  <si>
    <t>Страхование</t>
  </si>
  <si>
    <t>подтверждающие документы прилагаются :</t>
  </si>
  <si>
    <t>3.2. Условия, необходимые для реализации производства.</t>
  </si>
  <si>
    <t>Перечень основных средств</t>
  </si>
  <si>
    <t>4.4. Затраты на содержание основных средств и прочие затраты :</t>
  </si>
  <si>
    <r>
      <t xml:space="preserve">Количество                     </t>
    </r>
    <r>
      <rPr>
        <b/>
        <sz val="12"/>
        <rFont val="Arial"/>
        <family val="2"/>
      </rPr>
      <t>в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месяц</t>
    </r>
  </si>
  <si>
    <r>
      <t xml:space="preserve">Объем материала </t>
    </r>
    <r>
      <rPr>
        <b/>
        <sz val="12"/>
        <rFont val="Arial"/>
        <family val="2"/>
      </rPr>
      <t>на месяц</t>
    </r>
    <r>
      <rPr>
        <sz val="12"/>
        <rFont val="Arial"/>
        <family val="2"/>
      </rPr>
      <t>, рублей</t>
    </r>
  </si>
  <si>
    <t>Сумма планируемых затрат (из месячной потребности) на другие производственные нужды (вода, газ, тепло, транспортные расходы, коммунальные услуги, реклама, налоги и т.д.)</t>
  </si>
  <si>
    <t>Наименование услуги</t>
  </si>
  <si>
    <r>
      <t xml:space="preserve">2.6. Требуется ли разрешение соответствующих органов (СЭС, пожарная охрана и т.д.): </t>
    </r>
    <r>
      <rPr>
        <sz val="12"/>
        <color indexed="10"/>
        <rFont val="Courier New"/>
        <family val="3"/>
      </rPr>
      <t>если "да", следует прописать, какое именно разрешение необходимо. Если нет, указать "не требуется"</t>
    </r>
  </si>
  <si>
    <r>
      <t xml:space="preserve">Конкурентная способность (наличие конкурента): </t>
    </r>
    <r>
      <rPr>
        <sz val="12"/>
        <color indexed="10"/>
        <rFont val="Courier New"/>
        <family val="3"/>
      </rPr>
      <t>написать минимум двух конкурентов в выбранной сфере деятельности. Указать свои преимущества по сравнению с ними</t>
    </r>
    <r>
      <rPr>
        <sz val="12"/>
        <rFont val="Courier New"/>
        <family val="3"/>
      </rPr>
      <t xml:space="preserve">
</t>
    </r>
  </si>
  <si>
    <r>
      <t xml:space="preserve">Уровень цены (по сравнению с аналогом): </t>
    </r>
    <r>
      <rPr>
        <sz val="12"/>
        <color indexed="10"/>
        <rFont val="Courier New"/>
        <family val="3"/>
      </rPr>
      <t>выбрать: средний/выше среднего/ниже среднего</t>
    </r>
  </si>
  <si>
    <t xml:space="preserve">транспортные расходы </t>
  </si>
  <si>
    <t>прочие расходы</t>
  </si>
  <si>
    <t>реклама</t>
  </si>
  <si>
    <t>В эту ячейку закладывается налог+данные таблицы 4</t>
  </si>
  <si>
    <r>
      <t xml:space="preserve">2.3. Характеристики выпускаемой продукции, товаров, услуг: </t>
    </r>
    <r>
      <rPr>
        <sz val="12"/>
        <color indexed="10"/>
        <rFont val="Courier New"/>
        <family val="3"/>
      </rPr>
      <t>Краткое описание бизнес-проекта. На кого рассчитаны услуги</t>
    </r>
    <r>
      <rPr>
        <sz val="12"/>
        <rFont val="Courier New"/>
        <family val="3"/>
      </rPr>
      <t xml:space="preserve">, </t>
    </r>
    <r>
      <rPr>
        <sz val="12"/>
        <color indexed="10"/>
        <rFont val="Courier New"/>
        <family val="3"/>
      </rPr>
      <t>как будут оказываться</t>
    </r>
  </si>
  <si>
    <t>Стоимость, указанная в бизнес-плане, обязательно должна соответствовать коммерческому предложению! Цена должна быть максимально актуальной на момент подачи документов по соц. контракту</t>
  </si>
  <si>
    <t>электроэнергия</t>
  </si>
  <si>
    <t>Сюда ставим итоговое количество услуг из таблицы, размещенной во вкладке "Объемы реализации в месяц".</t>
  </si>
  <si>
    <t xml:space="preserve">Чтобы высчитать среднюю цену за услугу, берется среднее значение из таблицы, размещенной во вкладке "Объемы реализации в месяц". Делим итоговую сумму на итоговое количество. </t>
  </si>
  <si>
    <r>
      <t xml:space="preserve">приобретение основных средств (перечислить): </t>
    </r>
    <r>
      <rPr>
        <b/>
        <u val="single"/>
        <sz val="12"/>
        <rFont val="Courier New"/>
        <family val="3"/>
      </rPr>
      <t xml:space="preserve">см.таблицу № 3 </t>
    </r>
    <r>
      <rPr>
        <b/>
        <sz val="12"/>
        <rFont val="Courier New"/>
        <family val="3"/>
      </rPr>
      <t xml:space="preserve"> </t>
    </r>
  </si>
  <si>
    <r>
      <t xml:space="preserve">сырье, материалы, покупные комплектующие изделия (перечислить): </t>
    </r>
    <r>
      <rPr>
        <b/>
        <u val="single"/>
        <sz val="12"/>
        <rFont val="Courier New"/>
        <family val="3"/>
      </rPr>
      <t>см.таблицу № 5</t>
    </r>
  </si>
  <si>
    <r>
      <t xml:space="preserve">Реклама (необходимость, её виды): </t>
    </r>
    <r>
      <rPr>
        <sz val="12"/>
        <color indexed="10"/>
        <rFont val="Courier New"/>
        <family val="3"/>
      </rPr>
      <t>соцсети, визит</t>
    </r>
    <r>
      <rPr>
        <sz val="12"/>
        <color indexed="10"/>
        <rFont val="Courier New"/>
        <family val="3"/>
      </rPr>
      <t>ки, позитивные отзывы клиентов</t>
    </r>
  </si>
  <si>
    <r>
      <t xml:space="preserve">1.1. Фамилия, имя и отчество (последнее - при наличии) предпринимателя: </t>
    </r>
    <r>
      <rPr>
        <sz val="12"/>
        <color indexed="10"/>
        <rFont val="Courier New"/>
        <family val="3"/>
      </rPr>
      <t>Иванова Анна Ивановна</t>
    </r>
    <r>
      <rPr>
        <sz val="12"/>
        <rFont val="Courier New"/>
        <family val="3"/>
      </rPr>
      <t xml:space="preserve">       Телефон: </t>
    </r>
    <r>
      <rPr>
        <sz val="12"/>
        <color indexed="10"/>
        <rFont val="Courier New"/>
        <family val="3"/>
      </rPr>
      <t xml:space="preserve">8-927-000-00-00 </t>
    </r>
    <r>
      <rPr>
        <sz val="12"/>
        <rFont val="Courier New"/>
        <family val="3"/>
      </rPr>
      <t xml:space="preserve">       ИНН:  </t>
    </r>
    <r>
      <rPr>
        <sz val="12"/>
        <color indexed="10"/>
        <rFont val="Courier New"/>
        <family val="3"/>
      </rPr>
      <t>632500000000</t>
    </r>
    <r>
      <rPr>
        <sz val="12"/>
        <rFont val="Courier New"/>
        <family val="3"/>
      </rPr>
      <t xml:space="preserve">          </t>
    </r>
  </si>
  <si>
    <r>
      <t xml:space="preserve">1.6. Место осуществления  предпринимательской деятельности: </t>
    </r>
    <r>
      <rPr>
        <sz val="12"/>
        <color indexed="10"/>
        <rFont val="Courier New"/>
        <family val="3"/>
      </rPr>
      <t xml:space="preserve">арендованное помещение, расположенное по адресу: указывается точный адрес. </t>
    </r>
  </si>
  <si>
    <r>
      <t xml:space="preserve">2.1. Полное название вида предпринимательской деятельности с указанием кодов ОКВЭД: </t>
    </r>
    <r>
      <rPr>
        <sz val="12"/>
        <color indexed="10"/>
        <rFont val="Courier New"/>
        <family val="3"/>
      </rPr>
      <t xml:space="preserve">Указать организационно-правовую форму ведения бизнеса: ИП либо самозанятость. Указать ОКВЭД - коды видов деятельности. Указывается четыре цифры с расшифровкой. Например, ОКВЭД 96.02 "Предоставление услуг парикмахерскими и салонами красоты". Уточнить ОКВЭД можно на сайте https://okvedkod.ru/
</t>
    </r>
  </si>
  <si>
    <t xml:space="preserve">На аренду помещения можно потратить до 15% от общей суммы, запрашиваемой в рамках соц. контракта  </t>
  </si>
  <si>
    <t>упаковка</t>
  </si>
  <si>
    <r>
      <t xml:space="preserve">3.1. Краткое описание производственного процесса: </t>
    </r>
    <r>
      <rPr>
        <sz val="12"/>
        <color indexed="10"/>
        <rFont val="Courier New"/>
        <family val="3"/>
      </rPr>
      <t xml:space="preserve">Поиск клиента; Выбор клиентом услуги; Предварительная запись; Основные этапы оказания услуги: </t>
    </r>
    <r>
      <rPr>
        <b/>
        <sz val="12"/>
        <color indexed="10"/>
        <rFont val="Courier New"/>
        <family val="3"/>
      </rPr>
      <t xml:space="preserve">перечислить. </t>
    </r>
    <r>
      <rPr>
        <sz val="12"/>
        <color indexed="10"/>
        <rFont val="Courier New"/>
        <family val="3"/>
      </rPr>
      <t>Расчет с клиентом</t>
    </r>
    <r>
      <rPr>
        <sz val="12"/>
        <rFont val="Courier New"/>
        <family val="3"/>
      </rPr>
      <t xml:space="preserve"> </t>
    </r>
  </si>
  <si>
    <r>
      <t xml:space="preserve">Каналы сбыта (магазины, розничная торговля, реализация на дому, по договорам с предприятиями и т.д.): </t>
    </r>
    <r>
      <rPr>
        <sz val="12"/>
        <color indexed="10"/>
        <rFont val="Courier New"/>
        <family val="3"/>
      </rPr>
      <t>оказание услуг непосредственно в арендованном кабинете; соцсети</t>
    </r>
  </si>
  <si>
    <r>
      <t xml:space="preserve">предпринимательского проекта : </t>
    </r>
    <r>
      <rPr>
        <b/>
        <sz val="12"/>
        <color indexed="10"/>
        <rFont val="Courier New"/>
        <family val="3"/>
      </rPr>
      <t>Название проекта (например, "предоставление услуг парикмахера")</t>
    </r>
  </si>
  <si>
    <r>
      <t xml:space="preserve">помещение, энергоносители (эл.энергия, вода, газ): </t>
    </r>
    <r>
      <rPr>
        <sz val="12"/>
        <color indexed="10"/>
        <rFont val="Courier New"/>
        <family val="3"/>
      </rPr>
      <t>указать площадь арендованного помещения, какими коммуникациями оно оснащено, соответствует ли требованиям СанПиН</t>
    </r>
    <r>
      <rPr>
        <sz val="12"/>
        <rFont val="Courier New"/>
        <family val="3"/>
      </rPr>
      <t xml:space="preserve"> </t>
    </r>
    <r>
      <rPr>
        <sz val="12"/>
        <color indexed="10"/>
        <rFont val="Courier New"/>
        <family val="3"/>
      </rPr>
      <t>для оказания данного вида услуг</t>
    </r>
  </si>
  <si>
    <t xml:space="preserve">Парикмахерская мойка </t>
  </si>
  <si>
    <t>Парикмахерское кресло</t>
  </si>
  <si>
    <t>Ножницы</t>
  </si>
  <si>
    <t>Парикмахерская тележка</t>
  </si>
  <si>
    <t>Тележка для окрашивания</t>
  </si>
  <si>
    <t>Расчески (брашинг 55мм - 1420, Y.S. Park №334 - 1250руб, №335-1250руб, №102-1250руб)</t>
  </si>
  <si>
    <t>Зеркало</t>
  </si>
  <si>
    <t>Машинка для стрижки</t>
  </si>
  <si>
    <t>Фен</t>
  </si>
  <si>
    <t>Краситель</t>
  </si>
  <si>
    <t>Окислитель</t>
  </si>
  <si>
    <t>Средства для мытья головы</t>
  </si>
  <si>
    <t>Одноразовые пеньюары</t>
  </si>
  <si>
    <t>Воротнички для стрижки</t>
  </si>
  <si>
    <t>Уходовые средства</t>
  </si>
  <si>
    <t>Средства стайлинга</t>
  </si>
  <si>
    <t>Перчатки</t>
  </si>
  <si>
    <t>Одноразовые полотенца парикмахерские</t>
  </si>
  <si>
    <t>стрижка женская</t>
  </si>
  <si>
    <t>стрижка мужская</t>
  </si>
  <si>
    <t>Стрижка детская</t>
  </si>
  <si>
    <t>укладка</t>
  </si>
  <si>
    <t>прическа</t>
  </si>
  <si>
    <t>окрашивание</t>
  </si>
  <si>
    <t>уход за волосами</t>
  </si>
  <si>
    <r>
      <t xml:space="preserve">1.2. Дата и год рождения:  </t>
    </r>
    <r>
      <rPr>
        <sz val="12"/>
        <color indexed="10"/>
        <rFont val="Courier New"/>
        <family val="3"/>
      </rPr>
      <t xml:space="preserve"> 00.00.0000г.</t>
    </r>
    <r>
      <rPr>
        <sz val="12"/>
        <rFont val="Courier New"/>
        <family val="3"/>
      </rPr>
      <t xml:space="preserve">            образование: </t>
    </r>
    <r>
      <rPr>
        <sz val="12"/>
        <color indexed="10"/>
        <rFont val="Courier New"/>
        <family val="3"/>
      </rPr>
      <t xml:space="preserve">Прописываем образование, необходимое для осуществления указанного вида деятельности. Если такового нет, то пишем имеющееся. Например, ООО "Имидж-центр", диплом №0000000, специальность "Парикмахер" от 26.03.2019г.  </t>
    </r>
    <r>
      <rPr>
        <sz val="12"/>
        <rFont val="Courier New"/>
        <family val="3"/>
      </rPr>
      <t xml:space="preserve">Опыт работы в выбранной сфере деятельности: </t>
    </r>
    <r>
      <rPr>
        <sz val="12"/>
        <color indexed="10"/>
        <rFont val="Courier New"/>
        <family val="3"/>
      </rPr>
      <t xml:space="preserve">указать, если имеется. </t>
    </r>
  </si>
  <si>
    <r>
      <t xml:space="preserve">1.3. Вид предпринимательской деятельности с перечислением видов выпускаемой продукции, товаров, услуг и т.д.: </t>
    </r>
    <r>
      <rPr>
        <sz val="12"/>
        <color indexed="10"/>
        <rFont val="Courier New"/>
        <family val="3"/>
      </rPr>
      <t>парикмахерские услуги</t>
    </r>
  </si>
  <si>
    <r>
      <t xml:space="preserve">2.2. Полное перечисление выпускаемой продукции, товаров, услуг и т.д.: </t>
    </r>
    <r>
      <rPr>
        <sz val="12"/>
        <color indexed="10"/>
        <rFont val="Courier New"/>
        <family val="3"/>
      </rPr>
      <t xml:space="preserve">например: стрижки мужские, женские, детские; окрашивание, уходовые процедуры за волосами; прически; укладки </t>
    </r>
  </si>
  <si>
    <t>Инфракрасный утюжок</t>
  </si>
  <si>
    <t>Это выручка, сумма ДО вычета расходов на ведение бизнеса</t>
  </si>
  <si>
    <t>Это реальный, чистый доход в месяц, кторый получит семья</t>
  </si>
  <si>
    <t>Сумма субсидии в рамках социального контракта</t>
  </si>
  <si>
    <t>В таблицах заполнению подлежат только зеленые ячейки. В ячейки оранжевого цвета заходить не надо. Они рассчитываются автоматически по формулам, встроенным прямо в ячейки.  Все суммы в таблице 9 считаются автоматически и обусловлены другими показателями. Для того, чтобы увеличить выручку необходимо либо увеличивать количество оказываемых услуг, либо увеличивать среднюю стоимость услуг, либо уменьшать себестоимость услуги (то есть расходы на бизнес)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</si>
</sst>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&quot;р.&quot;"/>
    <numFmt numFmtId="180" formatCode="#,##0.00_р_."/>
    <numFmt numFmtId="181" formatCode="0.0%"/>
    <numFmt numFmtId="182" formatCode="[$-FC19]d\ mmmm\ yyyy\ &quot;г.&quot;"/>
    <numFmt numFmtId="183" formatCode="0.000"/>
    <numFmt numFmtId="184" formatCode="0.0"/>
    <numFmt numFmtId="185" formatCode="#,##0.00\ &quot;₽&quot;"/>
    <numFmt numFmtId="186" formatCode="_-* #,##0_-;\-* #,##0_-;_-* &quot;-&quot;??_-;_-@"/>
    <numFmt numFmtId="187" formatCode="_-* #,##0.00_-;\-* #,##0.00_-;_-* &quot;-&quot;??_-;_-@"/>
    <numFmt numFmtId="188" formatCode="#,##0_ ;\-#,##0\ "/>
    <numFmt numFmtId="189" formatCode="_-* #,##0_-;\-* #,##0_-;_-* \-??_-;_-@"/>
  </numFmts>
  <fonts count="55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sz val="12"/>
      <name val="Times New Roman"/>
      <family val="1"/>
    </font>
    <font>
      <b/>
      <u val="single"/>
      <sz val="12"/>
      <name val="Courier New"/>
      <family val="3"/>
    </font>
    <font>
      <b/>
      <sz val="12"/>
      <color indexed="10"/>
      <name val="Courier New"/>
      <family val="3"/>
    </font>
    <font>
      <sz val="12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thin"/>
      <bottom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 vertical="top"/>
      <protection locked="0"/>
    </xf>
    <xf numFmtId="178" fontId="6" fillId="33" borderId="14" xfId="0" applyNumberFormat="1" applyFont="1" applyFill="1" applyBorder="1" applyAlignment="1" applyProtection="1">
      <alignment horizontal="center" vertical="center" shrinkToFit="1"/>
      <protection/>
    </xf>
    <xf numFmtId="178" fontId="6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center" wrapText="1"/>
    </xf>
    <xf numFmtId="0" fontId="7" fillId="0" borderId="2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7" fillId="34" borderId="20" xfId="0" applyFont="1" applyFill="1" applyBorder="1" applyAlignment="1" applyProtection="1">
      <alignment horizontal="left" vertical="top" wrapText="1"/>
      <protection locked="0"/>
    </xf>
    <xf numFmtId="0" fontId="7" fillId="34" borderId="12" xfId="0" applyFont="1" applyFill="1" applyBorder="1" applyAlignment="1" applyProtection="1">
      <alignment horizontal="center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22" xfId="0" applyFont="1" applyBorder="1" applyAlignment="1" applyProtection="1">
      <alignment vertical="top" wrapText="1"/>
      <protection/>
    </xf>
    <xf numFmtId="178" fontId="8" fillId="33" borderId="25" xfId="0" applyNumberFormat="1" applyFont="1" applyFill="1" applyBorder="1" applyAlignment="1" applyProtection="1">
      <alignment horizontal="center" shrinkToFit="1"/>
      <protection/>
    </xf>
    <xf numFmtId="0" fontId="7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178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9" xfId="0" applyFont="1" applyBorder="1" applyAlignment="1" applyProtection="1">
      <alignment vertical="top" wrapText="1"/>
      <protection/>
    </xf>
    <xf numFmtId="0" fontId="7" fillId="0" borderId="29" xfId="0" applyFont="1" applyBorder="1" applyAlignment="1" applyProtection="1">
      <alignment horizontal="left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right"/>
      <protection/>
    </xf>
    <xf numFmtId="0" fontId="7" fillId="0" borderId="0" xfId="0" applyFont="1" applyAlignment="1">
      <alignment wrapText="1"/>
    </xf>
    <xf numFmtId="0" fontId="7" fillId="0" borderId="19" xfId="0" applyFont="1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/>
    </xf>
    <xf numFmtId="178" fontId="8" fillId="33" borderId="12" xfId="0" applyNumberFormat="1" applyFont="1" applyFill="1" applyBorder="1" applyAlignment="1" applyProtection="1">
      <alignment horizontal="center" shrinkToFi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 locked="0"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22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wrapText="1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178" fontId="8" fillId="33" borderId="12" xfId="0" applyNumberFormat="1" applyFont="1" applyFill="1" applyBorder="1" applyAlignment="1" applyProtection="1">
      <alignment horizontal="center" vertical="center" shrinkToFit="1"/>
      <protection/>
    </xf>
    <xf numFmtId="178" fontId="7" fillId="33" borderId="25" xfId="0" applyNumberFormat="1" applyFont="1" applyFill="1" applyBorder="1" applyAlignment="1" applyProtection="1">
      <alignment horizontal="left" vertical="center" wrapText="1" shrinkToFit="1"/>
      <protection/>
    </xf>
    <xf numFmtId="178" fontId="7" fillId="33" borderId="31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78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9" fontId="8" fillId="33" borderId="12" xfId="59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4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/>
      <protection/>
    </xf>
    <xf numFmtId="3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172" fontId="6" fillId="34" borderId="12" xfId="43" applyFont="1" applyFill="1" applyBorder="1" applyAlignment="1" applyProtection="1">
      <alignment vertical="top" wrapText="1"/>
      <protection locked="0"/>
    </xf>
    <xf numFmtId="0" fontId="6" fillId="34" borderId="12" xfId="0" applyFont="1" applyFill="1" applyBorder="1" applyAlignment="1" applyProtection="1">
      <alignment vertical="top" wrapText="1"/>
      <protection locked="0"/>
    </xf>
    <xf numFmtId="178" fontId="9" fillId="33" borderId="12" xfId="0" applyNumberFormat="1" applyFont="1" applyFill="1" applyBorder="1" applyAlignment="1" applyProtection="1">
      <alignment vertical="top" wrapText="1"/>
      <protection/>
    </xf>
    <xf numFmtId="178" fontId="9" fillId="33" borderId="12" xfId="0" applyNumberFormat="1" applyFont="1" applyFill="1" applyBorder="1" applyAlignment="1" applyProtection="1">
      <alignment horizontal="center" vertical="top" wrapText="1"/>
      <protection/>
    </xf>
    <xf numFmtId="178" fontId="8" fillId="34" borderId="12" xfId="43" applyNumberFormat="1" applyFont="1" applyFill="1" applyBorder="1" applyAlignment="1" applyProtection="1">
      <alignment horizontal="center" vertical="center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12" xfId="0" applyFont="1" applyBorder="1" applyAlignment="1" applyProtection="1">
      <alignment vertical="top" wrapText="1"/>
      <protection/>
    </xf>
    <xf numFmtId="178" fontId="7" fillId="33" borderId="12" xfId="0" applyNumberFormat="1" applyFont="1" applyFill="1" applyBorder="1" applyAlignment="1" applyProtection="1">
      <alignment horizontal="left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25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31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top" wrapText="1"/>
      <protection/>
    </xf>
    <xf numFmtId="10" fontId="8" fillId="33" borderId="12" xfId="59" applyNumberFormat="1" applyFont="1" applyFill="1" applyBorder="1" applyAlignment="1" applyProtection="1">
      <alignment horizontal="center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wrapText="1"/>
      <protection/>
    </xf>
    <xf numFmtId="178" fontId="5" fillId="33" borderId="12" xfId="0" applyNumberFormat="1" applyFont="1" applyFill="1" applyBorder="1" applyAlignment="1" applyProtection="1">
      <alignment vertical="top" shrinkToFi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178" fontId="8" fillId="34" borderId="12" xfId="43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3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right" vertical="center"/>
    </xf>
    <xf numFmtId="4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left" vertical="center" wrapText="1"/>
      <protection/>
    </xf>
    <xf numFmtId="178" fontId="8" fillId="33" borderId="12" xfId="0" applyNumberFormat="1" applyFont="1" applyFill="1" applyBorder="1" applyAlignment="1" applyProtection="1">
      <alignment horizontal="center" vertical="top" shrinkToFit="1"/>
      <protection/>
    </xf>
    <xf numFmtId="0" fontId="5" fillId="0" borderId="0" xfId="0" applyFont="1" applyAlignment="1" applyProtection="1">
      <alignment vertical="top"/>
      <protection locked="0"/>
    </xf>
    <xf numFmtId="3" fontId="6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right" wrapText="1"/>
      <protection/>
    </xf>
    <xf numFmtId="178" fontId="7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7" fillId="34" borderId="28" xfId="0" applyFont="1" applyFill="1" applyBorder="1" applyAlignment="1" applyProtection="1">
      <alignment horizontal="left" vertical="top" wrapText="1"/>
      <protection locked="0"/>
    </xf>
    <xf numFmtId="0" fontId="7" fillId="34" borderId="34" xfId="0" applyFont="1" applyFill="1" applyBorder="1" applyAlignment="1" applyProtection="1">
      <alignment horizontal="left" vertical="top" wrapText="1"/>
      <protection locked="0"/>
    </xf>
    <xf numFmtId="4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4" fontId="8" fillId="34" borderId="31" xfId="0" applyNumberFormat="1" applyFont="1" applyFill="1" applyBorder="1" applyAlignment="1" applyProtection="1">
      <alignment horizontal="center" vertical="top" shrinkToFit="1"/>
      <protection locked="0"/>
    </xf>
    <xf numFmtId="0" fontId="52" fillId="0" borderId="0" xfId="0" applyFont="1" applyAlignment="1">
      <alignment wrapText="1"/>
    </xf>
    <xf numFmtId="0" fontId="1" fillId="0" borderId="35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0" borderId="0" xfId="0" applyFont="1" applyBorder="1" applyAlignment="1" applyProtection="1">
      <alignment vertical="top" wrapText="1"/>
      <protection/>
    </xf>
    <xf numFmtId="0" fontId="53" fillId="34" borderId="20" xfId="0" applyFont="1" applyFill="1" applyBorder="1" applyAlignment="1" applyProtection="1">
      <alignment horizontal="center" vertical="top" wrapText="1"/>
      <protection locked="0"/>
    </xf>
    <xf numFmtId="0" fontId="53" fillId="34" borderId="36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wrapText="1"/>
      <protection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center" wrapText="1"/>
    </xf>
    <xf numFmtId="0" fontId="5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37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3" fillId="0" borderId="3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36" xfId="0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lef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</xdr:row>
      <xdr:rowOff>47625</xdr:rowOff>
    </xdr:from>
    <xdr:to>
      <xdr:col>4</xdr:col>
      <xdr:colOff>504825</xdr:colOff>
      <xdr:row>6</xdr:row>
      <xdr:rowOff>85725</xdr:rowOff>
    </xdr:to>
    <xdr:sp>
      <xdr:nvSpPr>
        <xdr:cNvPr id="1" name="Oval 1"/>
        <xdr:cNvSpPr>
          <a:spLocks/>
        </xdr:cNvSpPr>
      </xdr:nvSpPr>
      <xdr:spPr>
        <a:xfrm>
          <a:off x="3048000" y="1133475"/>
          <a:ext cx="200025" cy="361950"/>
        </a:xfrm>
        <a:prstGeom prst="ellipse">
          <a:avLst/>
        </a:prstGeom>
        <a:solidFill>
          <a:srgbClr val="FFFFFF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lazina\Downloads\Telegram%20Desktop\&#1050;&#1077;&#1081;&#1089;%20&#1055;&#1086;&#1096;&#1080;&#1074;%20&#1086;&#1076;&#1077;&#1078;&#1076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изнес план"/>
      <sheetName val="Стоимость оборудования ссылки"/>
      <sheetName val="Меры поддержки"/>
    </sheetNames>
    <sheetDataSet>
      <sheetData sheetId="0">
        <row r="44">
          <cell r="B44" t="str">
            <v>На основные средства (оборудование, инструмент, мебель и т.п.)  можно потратить до 100% от суммы соц контракта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72"/>
  <sheetViews>
    <sheetView zoomScale="83" zoomScaleNormal="83" zoomScaleSheetLayoutView="100" zoomScalePageLayoutView="0" workbookViewId="0" topLeftCell="A154">
      <selection activeCell="D164" sqref="D164:D166"/>
    </sheetView>
  </sheetViews>
  <sheetFormatPr defaultColWidth="9.125" defaultRowHeight="12.75"/>
  <cols>
    <col min="1" max="1" width="5.875" style="11" customWidth="1"/>
    <col min="2" max="2" width="71.00390625" style="12" customWidth="1"/>
    <col min="3" max="4" width="23.125" style="11" customWidth="1"/>
    <col min="5" max="7" width="16.625" style="11" customWidth="1"/>
    <col min="8" max="16384" width="9.125" style="11" customWidth="1"/>
  </cols>
  <sheetData>
    <row r="1" spans="1:7" ht="15.75">
      <c r="A1" s="179" t="s">
        <v>26</v>
      </c>
      <c r="B1" s="179"/>
      <c r="C1" s="179"/>
      <c r="D1" s="179"/>
      <c r="E1" s="179"/>
      <c r="F1" s="179"/>
      <c r="G1" s="179"/>
    </row>
    <row r="2" spans="1:7" ht="39.75" customHeight="1">
      <c r="A2" s="180" t="s">
        <v>132</v>
      </c>
      <c r="B2" s="180"/>
      <c r="C2" s="180"/>
      <c r="D2" s="180"/>
      <c r="E2" s="180"/>
      <c r="F2" s="180"/>
      <c r="G2" s="180"/>
    </row>
    <row r="3" spans="1:7" s="15" customFormat="1" ht="15.75">
      <c r="A3" s="13" t="s">
        <v>27</v>
      </c>
      <c r="B3" s="14"/>
      <c r="C3" s="14"/>
      <c r="D3" s="14"/>
      <c r="E3" s="14"/>
      <c r="F3" s="14"/>
      <c r="G3" s="14"/>
    </row>
    <row r="4" spans="1:7" ht="18.75" customHeight="1">
      <c r="A4" s="165" t="s">
        <v>125</v>
      </c>
      <c r="B4" s="166"/>
      <c r="C4" s="166"/>
      <c r="D4" s="166"/>
      <c r="E4" s="166"/>
      <c r="F4" s="166"/>
      <c r="G4" s="167"/>
    </row>
    <row r="5" spans="1:7" ht="24" customHeight="1">
      <c r="A5" s="168"/>
      <c r="B5" s="162"/>
      <c r="C5" s="162"/>
      <c r="D5" s="162"/>
      <c r="E5" s="162"/>
      <c r="F5" s="162"/>
      <c r="G5" s="169"/>
    </row>
    <row r="6" spans="1:7" ht="3" customHeight="1" hidden="1">
      <c r="A6" s="170"/>
      <c r="B6" s="171"/>
      <c r="C6" s="171"/>
      <c r="D6" s="171"/>
      <c r="E6" s="171"/>
      <c r="F6" s="171"/>
      <c r="G6" s="172"/>
    </row>
    <row r="7" spans="1:7" ht="18.75" customHeight="1">
      <c r="A7" s="165" t="s">
        <v>159</v>
      </c>
      <c r="B7" s="166"/>
      <c r="C7" s="166"/>
      <c r="D7" s="166"/>
      <c r="E7" s="166"/>
      <c r="F7" s="166"/>
      <c r="G7" s="167"/>
    </row>
    <row r="8" spans="1:7" ht="30.75" customHeight="1">
      <c r="A8" s="170"/>
      <c r="B8" s="171"/>
      <c r="C8" s="171"/>
      <c r="D8" s="171"/>
      <c r="E8" s="171"/>
      <c r="F8" s="171"/>
      <c r="G8" s="172"/>
    </row>
    <row r="9" spans="1:7" ht="36" customHeight="1">
      <c r="A9" s="165" t="s">
        <v>160</v>
      </c>
      <c r="B9" s="166"/>
      <c r="C9" s="166"/>
      <c r="D9" s="166"/>
      <c r="E9" s="166"/>
      <c r="F9" s="166"/>
      <c r="G9" s="167"/>
    </row>
    <row r="10" spans="1:7" ht="11.25" customHeight="1">
      <c r="A10" s="168"/>
      <c r="B10" s="162"/>
      <c r="C10" s="162"/>
      <c r="D10" s="162"/>
      <c r="E10" s="162"/>
      <c r="F10" s="162"/>
      <c r="G10" s="169"/>
    </row>
    <row r="11" spans="1:7" ht="1.5" customHeight="1" hidden="1">
      <c r="A11" s="170"/>
      <c r="B11" s="171"/>
      <c r="C11" s="171"/>
      <c r="D11" s="171"/>
      <c r="E11" s="171"/>
      <c r="F11" s="171"/>
      <c r="G11" s="172"/>
    </row>
    <row r="12" spans="1:7" ht="22.5" customHeight="1" thickBot="1">
      <c r="A12" s="177" t="s">
        <v>83</v>
      </c>
      <c r="B12" s="178"/>
      <c r="C12" s="178"/>
      <c r="D12" s="178"/>
      <c r="E12" s="178"/>
      <c r="F12" s="178"/>
      <c r="G12" s="178"/>
    </row>
    <row r="13" spans="1:7" ht="16.5" thickBot="1">
      <c r="A13" s="16" t="s">
        <v>12</v>
      </c>
      <c r="B13" s="16"/>
      <c r="C13" s="17">
        <f>C80</f>
        <v>132812</v>
      </c>
      <c r="D13" s="6"/>
      <c r="E13" s="6"/>
      <c r="F13" s="16"/>
      <c r="G13" s="10"/>
    </row>
    <row r="14" spans="1:7" ht="15.75">
      <c r="A14" s="16" t="s">
        <v>0</v>
      </c>
      <c r="B14" s="16"/>
      <c r="C14" s="18"/>
      <c r="D14" s="6"/>
      <c r="E14" s="6"/>
      <c r="F14" s="16"/>
      <c r="G14" s="10"/>
    </row>
    <row r="15" spans="1:7" ht="69" customHeight="1">
      <c r="A15" s="163" t="s">
        <v>81</v>
      </c>
      <c r="B15" s="163"/>
      <c r="C15" s="134">
        <v>131712</v>
      </c>
      <c r="D15" s="159" t="s">
        <v>165</v>
      </c>
      <c r="E15" s="6"/>
      <c r="F15" s="16"/>
      <c r="G15" s="10"/>
    </row>
    <row r="16" spans="1:7" ht="15.75">
      <c r="A16" s="16" t="s">
        <v>14</v>
      </c>
      <c r="B16" s="16"/>
      <c r="C16" s="136">
        <f>C13-C15</f>
        <v>1100</v>
      </c>
      <c r="D16" s="6"/>
      <c r="E16" s="6"/>
      <c r="F16" s="16"/>
      <c r="G16" s="10"/>
    </row>
    <row r="17" spans="1:7" ht="23.25" customHeight="1">
      <c r="A17" s="163" t="s">
        <v>13</v>
      </c>
      <c r="B17" s="163"/>
      <c r="C17" s="142"/>
      <c r="D17" s="6"/>
      <c r="E17" s="6"/>
      <c r="F17" s="16"/>
      <c r="G17" s="10"/>
    </row>
    <row r="18" spans="1:7" ht="15.75" customHeight="1" hidden="1">
      <c r="A18" s="16"/>
      <c r="B18" s="16"/>
      <c r="C18" s="16"/>
      <c r="D18" s="16"/>
      <c r="E18" s="16"/>
      <c r="F18" s="16"/>
      <c r="G18" s="10"/>
    </row>
    <row r="19" spans="1:7" ht="15">
      <c r="A19" s="141" t="s">
        <v>102</v>
      </c>
      <c r="B19" s="141"/>
      <c r="C19" s="16"/>
      <c r="D19" s="16"/>
      <c r="E19" s="16"/>
      <c r="F19" s="16"/>
      <c r="G19" s="10"/>
    </row>
    <row r="20" spans="1:7" ht="18.75" customHeight="1">
      <c r="A20" s="174" t="s">
        <v>126</v>
      </c>
      <c r="B20" s="174"/>
      <c r="C20" s="174"/>
      <c r="D20" s="174"/>
      <c r="E20" s="174"/>
      <c r="F20" s="174"/>
      <c r="G20" s="174"/>
    </row>
    <row r="21" spans="1:7" ht="15.75" customHeight="1">
      <c r="A21" s="174"/>
      <c r="B21" s="174"/>
      <c r="C21" s="174"/>
      <c r="D21" s="174"/>
      <c r="E21" s="174"/>
      <c r="F21" s="174"/>
      <c r="G21" s="174"/>
    </row>
    <row r="22" spans="1:7" s="15" customFormat="1" ht="15.75">
      <c r="A22" s="20" t="s">
        <v>28</v>
      </c>
      <c r="B22" s="20"/>
      <c r="C22" s="20"/>
      <c r="D22" s="20"/>
      <c r="E22" s="20"/>
      <c r="F22" s="20"/>
      <c r="G22" s="14"/>
    </row>
    <row r="23" spans="1:7" ht="11.25" customHeight="1">
      <c r="A23" s="165" t="s">
        <v>127</v>
      </c>
      <c r="B23" s="166"/>
      <c r="C23" s="166"/>
      <c r="D23" s="166"/>
      <c r="E23" s="166"/>
      <c r="F23" s="166"/>
      <c r="G23" s="167"/>
    </row>
    <row r="24" spans="1:7" ht="11.25" customHeight="1">
      <c r="A24" s="168"/>
      <c r="B24" s="162"/>
      <c r="C24" s="162"/>
      <c r="D24" s="162"/>
      <c r="E24" s="162"/>
      <c r="F24" s="162"/>
      <c r="G24" s="169"/>
    </row>
    <row r="25" spans="1:7" ht="44.25" customHeight="1">
      <c r="A25" s="170"/>
      <c r="B25" s="171"/>
      <c r="C25" s="171"/>
      <c r="D25" s="171"/>
      <c r="E25" s="171"/>
      <c r="F25" s="171"/>
      <c r="G25" s="172"/>
    </row>
    <row r="26" spans="1:7" ht="11.25" customHeight="1">
      <c r="A26" s="165" t="s">
        <v>161</v>
      </c>
      <c r="B26" s="166"/>
      <c r="C26" s="166"/>
      <c r="D26" s="166"/>
      <c r="E26" s="166"/>
      <c r="F26" s="166"/>
      <c r="G26" s="167"/>
    </row>
    <row r="27" spans="1:7" ht="11.25" customHeight="1">
      <c r="A27" s="168"/>
      <c r="B27" s="162"/>
      <c r="C27" s="162"/>
      <c r="D27" s="162"/>
      <c r="E27" s="162"/>
      <c r="F27" s="162"/>
      <c r="G27" s="169"/>
    </row>
    <row r="28" spans="1:7" ht="11.25" customHeight="1">
      <c r="A28" s="168"/>
      <c r="B28" s="162"/>
      <c r="C28" s="162"/>
      <c r="D28" s="162"/>
      <c r="E28" s="162"/>
      <c r="F28" s="162"/>
      <c r="G28" s="169"/>
    </row>
    <row r="29" spans="1:7" ht="1.5" customHeight="1">
      <c r="A29" s="170"/>
      <c r="B29" s="171"/>
      <c r="C29" s="171"/>
      <c r="D29" s="171"/>
      <c r="E29" s="171"/>
      <c r="F29" s="171"/>
      <c r="G29" s="172"/>
    </row>
    <row r="30" spans="1:7" ht="11.25" customHeight="1">
      <c r="A30" s="165" t="s">
        <v>117</v>
      </c>
      <c r="B30" s="166"/>
      <c r="C30" s="166"/>
      <c r="D30" s="166"/>
      <c r="E30" s="166"/>
      <c r="F30" s="166"/>
      <c r="G30" s="167"/>
    </row>
    <row r="31" spans="1:7" ht="11.25" customHeight="1">
      <c r="A31" s="168"/>
      <c r="B31" s="162"/>
      <c r="C31" s="162"/>
      <c r="D31" s="162"/>
      <c r="E31" s="162"/>
      <c r="F31" s="162"/>
      <c r="G31" s="169"/>
    </row>
    <row r="32" spans="1:7" ht="12.75" customHeight="1">
      <c r="A32" s="170"/>
      <c r="B32" s="171"/>
      <c r="C32" s="171"/>
      <c r="D32" s="171"/>
      <c r="E32" s="171"/>
      <c r="F32" s="171"/>
      <c r="G32" s="172"/>
    </row>
    <row r="33" spans="1:7" ht="35.25" customHeight="1">
      <c r="A33" s="166" t="s">
        <v>80</v>
      </c>
      <c r="B33" s="166"/>
      <c r="C33" s="131">
        <f>D159</f>
        <v>57999.997</v>
      </c>
      <c r="D33" s="21"/>
      <c r="E33" s="21"/>
      <c r="F33" s="21"/>
      <c r="G33" s="21"/>
    </row>
    <row r="34" spans="1:7" ht="15">
      <c r="A34" s="175" t="s">
        <v>86</v>
      </c>
      <c r="B34" s="175"/>
      <c r="C34" s="175"/>
      <c r="D34" s="175"/>
      <c r="E34" s="175"/>
      <c r="F34" s="175"/>
      <c r="G34" s="175"/>
    </row>
    <row r="35" spans="1:7" ht="39" customHeight="1">
      <c r="A35" s="163" t="s">
        <v>110</v>
      </c>
      <c r="B35" s="163"/>
      <c r="C35" s="163"/>
      <c r="D35" s="163"/>
      <c r="E35" s="163"/>
      <c r="F35" s="163"/>
      <c r="G35" s="163"/>
    </row>
    <row r="36" spans="1:7" s="15" customFormat="1" ht="21" customHeight="1">
      <c r="A36" s="181" t="s">
        <v>29</v>
      </c>
      <c r="B36" s="181"/>
      <c r="C36" s="181"/>
      <c r="D36" s="181"/>
      <c r="E36" s="181"/>
      <c r="F36" s="181"/>
      <c r="G36" s="14"/>
    </row>
    <row r="37" spans="1:7" ht="18.75" customHeight="1">
      <c r="A37" s="165" t="s">
        <v>130</v>
      </c>
      <c r="B37" s="166"/>
      <c r="C37" s="166"/>
      <c r="D37" s="166"/>
      <c r="E37" s="166"/>
      <c r="F37" s="166"/>
      <c r="G37" s="167"/>
    </row>
    <row r="38" spans="1:7" ht="18" customHeight="1">
      <c r="A38" s="168"/>
      <c r="B38" s="162"/>
      <c r="C38" s="162"/>
      <c r="D38" s="162"/>
      <c r="E38" s="162"/>
      <c r="F38" s="162"/>
      <c r="G38" s="169"/>
    </row>
    <row r="39" spans="1:7" ht="18.75" customHeight="1" hidden="1">
      <c r="A39" s="168"/>
      <c r="B39" s="162"/>
      <c r="C39" s="162"/>
      <c r="D39" s="162"/>
      <c r="E39" s="162"/>
      <c r="F39" s="162"/>
      <c r="G39" s="169"/>
    </row>
    <row r="40" spans="1:7" ht="13.5" customHeight="1" hidden="1">
      <c r="A40" s="168"/>
      <c r="B40" s="162"/>
      <c r="C40" s="162"/>
      <c r="D40" s="162"/>
      <c r="E40" s="162"/>
      <c r="F40" s="162"/>
      <c r="G40" s="169"/>
    </row>
    <row r="41" spans="1:7" ht="8.25" customHeight="1" hidden="1">
      <c r="A41" s="168"/>
      <c r="B41" s="162"/>
      <c r="C41" s="162"/>
      <c r="D41" s="162"/>
      <c r="E41" s="162"/>
      <c r="F41" s="162"/>
      <c r="G41" s="169"/>
    </row>
    <row r="42" spans="1:7" ht="16.5" customHeight="1" hidden="1">
      <c r="A42" s="170"/>
      <c r="B42" s="171"/>
      <c r="C42" s="171"/>
      <c r="D42" s="171"/>
      <c r="E42" s="171"/>
      <c r="F42" s="171"/>
      <c r="G42" s="172"/>
    </row>
    <row r="43" spans="1:7" ht="15">
      <c r="A43" s="176" t="s">
        <v>103</v>
      </c>
      <c r="B43" s="176"/>
      <c r="C43" s="176"/>
      <c r="D43" s="176"/>
      <c r="E43" s="176"/>
      <c r="F43" s="176"/>
      <c r="G43" s="176"/>
    </row>
    <row r="44" spans="1:7" ht="27.75" customHeight="1">
      <c r="A44" s="165" t="s">
        <v>122</v>
      </c>
      <c r="B44" s="166"/>
      <c r="C44" s="166"/>
      <c r="D44" s="166"/>
      <c r="E44" s="166"/>
      <c r="F44" s="166"/>
      <c r="G44" s="167"/>
    </row>
    <row r="45" spans="1:7" ht="12" customHeight="1" hidden="1">
      <c r="A45" s="170"/>
      <c r="B45" s="171"/>
      <c r="C45" s="171"/>
      <c r="D45" s="171"/>
      <c r="E45" s="171"/>
      <c r="F45" s="171"/>
      <c r="G45" s="172"/>
    </row>
    <row r="46" spans="1:7" ht="27.75" customHeight="1">
      <c r="A46" s="165" t="s">
        <v>133</v>
      </c>
      <c r="B46" s="166"/>
      <c r="C46" s="166"/>
      <c r="D46" s="166"/>
      <c r="E46" s="166"/>
      <c r="F46" s="166"/>
      <c r="G46" s="167"/>
    </row>
    <row r="47" spans="1:7" ht="7.5" customHeight="1">
      <c r="A47" s="170"/>
      <c r="B47" s="171"/>
      <c r="C47" s="171"/>
      <c r="D47" s="171"/>
      <c r="E47" s="171"/>
      <c r="F47" s="171"/>
      <c r="G47" s="172"/>
    </row>
    <row r="48" spans="1:7" ht="9.75" customHeight="1" hidden="1">
      <c r="A48" s="170"/>
      <c r="B48" s="171"/>
      <c r="C48" s="171"/>
      <c r="D48" s="171"/>
      <c r="E48" s="171"/>
      <c r="F48" s="171"/>
      <c r="G48" s="172"/>
    </row>
    <row r="49" spans="1:7" ht="27.75" customHeight="1">
      <c r="A49" s="165" t="s">
        <v>123</v>
      </c>
      <c r="B49" s="166"/>
      <c r="C49" s="166"/>
      <c r="D49" s="166"/>
      <c r="E49" s="166"/>
      <c r="F49" s="166"/>
      <c r="G49" s="167"/>
    </row>
    <row r="50" spans="1:7" ht="22.5" customHeight="1" hidden="1">
      <c r="A50" s="170"/>
      <c r="B50" s="171"/>
      <c r="C50" s="171"/>
      <c r="D50" s="171"/>
      <c r="E50" s="171"/>
      <c r="F50" s="171"/>
      <c r="G50" s="172"/>
    </row>
    <row r="51" spans="1:7" ht="33" customHeight="1">
      <c r="A51" s="165" t="s">
        <v>30</v>
      </c>
      <c r="B51" s="167"/>
      <c r="C51" s="7" t="s">
        <v>23</v>
      </c>
      <c r="D51" s="7" t="s">
        <v>24</v>
      </c>
      <c r="E51" s="7" t="s">
        <v>21</v>
      </c>
      <c r="F51" s="7" t="s">
        <v>22</v>
      </c>
      <c r="G51" s="7" t="s">
        <v>21</v>
      </c>
    </row>
    <row r="52" spans="1:7" ht="21.75" customHeight="1">
      <c r="A52" s="8"/>
      <c r="B52" s="9"/>
      <c r="C52" s="116"/>
      <c r="D52" s="117"/>
      <c r="E52" s="118">
        <f>C52*D52</f>
        <v>0</v>
      </c>
      <c r="F52" s="118">
        <f>E52*0.34</f>
        <v>0</v>
      </c>
      <c r="G52" s="119">
        <f>E52+F52</f>
        <v>0</v>
      </c>
    </row>
    <row r="53" spans="1:7" ht="15">
      <c r="A53" s="22" t="s">
        <v>1</v>
      </c>
      <c r="B53" s="10"/>
      <c r="C53" s="10"/>
      <c r="D53" s="10"/>
      <c r="E53" s="10"/>
      <c r="F53" s="10"/>
      <c r="G53" s="10"/>
    </row>
    <row r="54" spans="1:7" ht="23.25" customHeight="1">
      <c r="A54" s="165" t="s">
        <v>111</v>
      </c>
      <c r="B54" s="166"/>
      <c r="C54" s="166"/>
      <c r="D54" s="166"/>
      <c r="E54" s="166"/>
      <c r="F54" s="166"/>
      <c r="G54" s="167"/>
    </row>
    <row r="55" spans="1:7" ht="9" customHeight="1">
      <c r="A55" s="170"/>
      <c r="B55" s="171"/>
      <c r="C55" s="171"/>
      <c r="D55" s="171"/>
      <c r="E55" s="171"/>
      <c r="F55" s="171"/>
      <c r="G55" s="172"/>
    </row>
    <row r="56" spans="1:7" ht="23.25" customHeight="1">
      <c r="A56" s="165" t="s">
        <v>112</v>
      </c>
      <c r="B56" s="166"/>
      <c r="C56" s="166"/>
      <c r="D56" s="166"/>
      <c r="E56" s="166"/>
      <c r="F56" s="166"/>
      <c r="G56" s="167"/>
    </row>
    <row r="57" spans="1:7" ht="16.5" customHeight="1" hidden="1">
      <c r="A57" s="170"/>
      <c r="B57" s="171"/>
      <c r="C57" s="171"/>
      <c r="D57" s="171"/>
      <c r="E57" s="171"/>
      <c r="F57" s="171"/>
      <c r="G57" s="172"/>
    </row>
    <row r="58" spans="1:7" ht="23.25" customHeight="1">
      <c r="A58" s="165" t="s">
        <v>131</v>
      </c>
      <c r="B58" s="166"/>
      <c r="C58" s="166"/>
      <c r="D58" s="166"/>
      <c r="E58" s="166"/>
      <c r="F58" s="166"/>
      <c r="G58" s="167"/>
    </row>
    <row r="59" spans="1:7" ht="10.5" customHeight="1">
      <c r="A59" s="170"/>
      <c r="B59" s="171"/>
      <c r="C59" s="171"/>
      <c r="D59" s="171"/>
      <c r="E59" s="171"/>
      <c r="F59" s="171"/>
      <c r="G59" s="172"/>
    </row>
    <row r="60" spans="1:7" ht="23.25" customHeight="1">
      <c r="A60" s="165" t="s">
        <v>124</v>
      </c>
      <c r="B60" s="166"/>
      <c r="C60" s="166"/>
      <c r="D60" s="166"/>
      <c r="E60" s="166"/>
      <c r="F60" s="166"/>
      <c r="G60" s="167"/>
    </row>
    <row r="61" spans="1:7" ht="2.25" customHeight="1">
      <c r="A61" s="170"/>
      <c r="B61" s="171"/>
      <c r="C61" s="171"/>
      <c r="D61" s="171"/>
      <c r="E61" s="171"/>
      <c r="F61" s="171"/>
      <c r="G61" s="172"/>
    </row>
    <row r="62" spans="2:3" s="15" customFormat="1" ht="17.25" customHeight="1">
      <c r="B62" s="173" t="s">
        <v>31</v>
      </c>
      <c r="C62" s="173"/>
    </row>
    <row r="63" spans="1:7" ht="19.5" customHeight="1">
      <c r="A63" s="164" t="s">
        <v>34</v>
      </c>
      <c r="B63" s="164"/>
      <c r="C63" s="164"/>
      <c r="D63" s="164"/>
      <c r="E63" s="164"/>
      <c r="F63" s="164"/>
      <c r="G63" s="164"/>
    </row>
    <row r="64" spans="1:7" s="28" customFormat="1" ht="19.5" customHeight="1" thickBot="1">
      <c r="A64" s="34"/>
      <c r="B64" s="34"/>
      <c r="C64" s="143" t="s">
        <v>35</v>
      </c>
      <c r="D64" s="34"/>
      <c r="E64" s="34"/>
      <c r="F64" s="34"/>
      <c r="G64" s="34"/>
    </row>
    <row r="65" spans="1:7" s="26" customFormat="1" ht="34.5" customHeight="1">
      <c r="A65" s="27" t="s">
        <v>47</v>
      </c>
      <c r="B65" s="32" t="s">
        <v>2</v>
      </c>
      <c r="C65" s="35" t="s">
        <v>33</v>
      </c>
      <c r="D65" s="25"/>
      <c r="E65" s="25"/>
      <c r="F65" s="25"/>
      <c r="G65" s="25"/>
    </row>
    <row r="66" spans="1:7" s="40" customFormat="1" ht="15">
      <c r="A66" s="36">
        <v>1</v>
      </c>
      <c r="B66" s="37">
        <v>2</v>
      </c>
      <c r="C66" s="38">
        <v>3</v>
      </c>
      <c r="D66" s="39"/>
      <c r="E66" s="39"/>
      <c r="F66" s="39"/>
      <c r="G66" s="39"/>
    </row>
    <row r="67" spans="1:7" s="28" customFormat="1" ht="18.75" customHeight="1">
      <c r="A67" s="41">
        <v>1</v>
      </c>
      <c r="B67" s="42" t="s">
        <v>32</v>
      </c>
      <c r="C67" s="109">
        <v>0</v>
      </c>
      <c r="D67" s="30"/>
      <c r="E67" s="30"/>
      <c r="F67" s="30"/>
      <c r="G67" s="30"/>
    </row>
    <row r="68" spans="1:7" s="28" customFormat="1" ht="18.75" customHeight="1">
      <c r="A68" s="41">
        <v>2</v>
      </c>
      <c r="B68" s="42" t="s">
        <v>101</v>
      </c>
      <c r="C68" s="109">
        <v>0</v>
      </c>
      <c r="D68" s="30"/>
      <c r="E68" s="30"/>
      <c r="F68" s="30"/>
      <c r="G68" s="30"/>
    </row>
    <row r="69" spans="1:7" s="28" customFormat="1" ht="24" customHeight="1" thickBot="1">
      <c r="A69" s="43"/>
      <c r="B69" s="44" t="s">
        <v>3</v>
      </c>
      <c r="C69" s="140">
        <f>SUM(C67:C68)</f>
        <v>0</v>
      </c>
      <c r="D69" s="30"/>
      <c r="E69" s="30"/>
      <c r="F69" s="30"/>
      <c r="G69" s="30"/>
    </row>
    <row r="70" spans="2:3" s="40" customFormat="1" ht="17.25" customHeight="1">
      <c r="B70" s="45"/>
      <c r="C70" s="45"/>
    </row>
    <row r="71" spans="1:256" s="49" customFormat="1" ht="18" customHeight="1">
      <c r="A71" s="162" t="s">
        <v>36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2"/>
      <c r="GF71" s="162"/>
      <c r="GG71" s="162"/>
      <c r="GH71" s="162"/>
      <c r="GI71" s="162"/>
      <c r="GJ71" s="162"/>
      <c r="GK71" s="162"/>
      <c r="GL71" s="162"/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2"/>
      <c r="GY71" s="162"/>
      <c r="GZ71" s="162"/>
      <c r="HA71" s="162"/>
      <c r="HB71" s="162"/>
      <c r="HC71" s="162"/>
      <c r="HD71" s="162"/>
      <c r="HE71" s="162"/>
      <c r="HF71" s="162"/>
      <c r="HG71" s="162"/>
      <c r="HH71" s="162"/>
      <c r="HI71" s="162"/>
      <c r="HJ71" s="162"/>
      <c r="HK71" s="162"/>
      <c r="HL71" s="162"/>
      <c r="HM71" s="162"/>
      <c r="HN71" s="162"/>
      <c r="HO71" s="162"/>
      <c r="HP71" s="162"/>
      <c r="HQ71" s="162"/>
      <c r="HR71" s="162"/>
      <c r="HS71" s="162"/>
      <c r="HT71" s="162"/>
      <c r="HU71" s="162"/>
      <c r="HV71" s="162"/>
      <c r="HW71" s="162"/>
      <c r="HX71" s="162"/>
      <c r="HY71" s="162"/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2"/>
      <c r="IL71" s="162"/>
      <c r="IM71" s="162"/>
      <c r="IN71" s="162"/>
      <c r="IO71" s="162"/>
      <c r="IP71" s="162"/>
      <c r="IQ71" s="162"/>
      <c r="IR71" s="162"/>
      <c r="IS71" s="162"/>
      <c r="IT71" s="162"/>
      <c r="IU71" s="162"/>
      <c r="IV71" s="162"/>
    </row>
    <row r="72" spans="1:7" s="28" customFormat="1" ht="17.25" customHeight="1" thickBot="1">
      <c r="A72" s="46"/>
      <c r="B72" s="46"/>
      <c r="C72" s="46"/>
      <c r="D72" s="47" t="s">
        <v>38</v>
      </c>
      <c r="E72" s="48"/>
      <c r="F72" s="30"/>
      <c r="G72" s="30"/>
    </row>
    <row r="73" spans="1:7" s="28" customFormat="1" ht="52.5" customHeight="1">
      <c r="A73" s="27" t="s">
        <v>47</v>
      </c>
      <c r="B73" s="32" t="s">
        <v>4</v>
      </c>
      <c r="C73" s="24" t="s">
        <v>33</v>
      </c>
      <c r="D73" s="31" t="s">
        <v>37</v>
      </c>
      <c r="E73" s="49"/>
      <c r="F73" s="30"/>
      <c r="G73" s="30"/>
    </row>
    <row r="74" spans="1:7" s="28" customFormat="1" ht="15">
      <c r="A74" s="50">
        <v>1</v>
      </c>
      <c r="B74" s="51">
        <v>2</v>
      </c>
      <c r="C74" s="52">
        <v>3</v>
      </c>
      <c r="D74" s="52">
        <v>4</v>
      </c>
      <c r="F74" s="30"/>
      <c r="G74" s="30"/>
    </row>
    <row r="75" spans="1:7" s="28" customFormat="1" ht="47.25" customHeight="1">
      <c r="A75" s="50">
        <v>1</v>
      </c>
      <c r="B75" s="60" t="s">
        <v>20</v>
      </c>
      <c r="C75" s="109">
        <v>7000</v>
      </c>
      <c r="D75" s="86" t="s">
        <v>87</v>
      </c>
      <c r="E75" s="182" t="s">
        <v>128</v>
      </c>
      <c r="F75" s="183"/>
      <c r="G75" s="183"/>
    </row>
    <row r="76" spans="1:7" s="28" customFormat="1" ht="26.25" customHeight="1">
      <c r="A76" s="50">
        <v>2</v>
      </c>
      <c r="B76" s="60" t="s">
        <v>100</v>
      </c>
      <c r="C76" s="109">
        <v>0</v>
      </c>
      <c r="D76" s="86"/>
      <c r="F76" s="30"/>
      <c r="G76" s="30"/>
    </row>
    <row r="77" spans="1:7" s="28" customFormat="1" ht="25.5" customHeight="1" thickBot="1">
      <c r="A77" s="50">
        <v>3</v>
      </c>
      <c r="B77" s="102" t="s">
        <v>39</v>
      </c>
      <c r="C77" s="101">
        <f>D102</f>
        <v>116090</v>
      </c>
      <c r="D77" s="86" t="s">
        <v>87</v>
      </c>
      <c r="F77" s="30"/>
      <c r="G77" s="30"/>
    </row>
    <row r="78" spans="1:7" s="28" customFormat="1" ht="25.5" customHeight="1" thickBot="1">
      <c r="A78" s="50">
        <v>4</v>
      </c>
      <c r="B78" s="102" t="s">
        <v>40</v>
      </c>
      <c r="C78" s="101">
        <f>F127</f>
        <v>8622</v>
      </c>
      <c r="D78" s="86" t="s">
        <v>87</v>
      </c>
      <c r="F78" s="30"/>
      <c r="G78" s="30"/>
    </row>
    <row r="79" spans="1:7" s="28" customFormat="1" ht="25.5" customHeight="1" thickBot="1">
      <c r="A79" s="50">
        <v>5</v>
      </c>
      <c r="B79" s="102" t="s">
        <v>96</v>
      </c>
      <c r="C79" s="101">
        <f>C113</f>
        <v>1100</v>
      </c>
      <c r="D79" s="86" t="s">
        <v>88</v>
      </c>
      <c r="F79" s="30"/>
      <c r="G79" s="30"/>
    </row>
    <row r="80" spans="1:7" s="26" customFormat="1" ht="25.5" customHeight="1">
      <c r="A80" s="114"/>
      <c r="B80" s="139" t="s">
        <v>6</v>
      </c>
      <c r="C80" s="101">
        <f>SUM(C75:C79)+C69</f>
        <v>132812</v>
      </c>
      <c r="D80" s="31"/>
      <c r="F80" s="25"/>
      <c r="G80" s="25"/>
    </row>
    <row r="81" s="53" customFormat="1" ht="15.75" customHeight="1"/>
    <row r="82" spans="1:256" s="49" customFormat="1" ht="18" customHeight="1">
      <c r="A82" s="162" t="s">
        <v>97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  <c r="FH82" s="162"/>
      <c r="FI82" s="162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  <c r="GK82" s="162"/>
      <c r="GL82" s="162"/>
      <c r="GM82" s="162"/>
      <c r="GN82" s="162"/>
      <c r="GO82" s="162"/>
      <c r="GP82" s="162"/>
      <c r="GQ82" s="162"/>
      <c r="GR82" s="162"/>
      <c r="GS82" s="162"/>
      <c r="GT82" s="162"/>
      <c r="GU82" s="162"/>
      <c r="GV82" s="162"/>
      <c r="GW82" s="162"/>
      <c r="GX82" s="162"/>
      <c r="GY82" s="162"/>
      <c r="GZ82" s="162"/>
      <c r="HA82" s="162"/>
      <c r="HB82" s="162"/>
      <c r="HC82" s="162"/>
      <c r="HD82" s="162"/>
      <c r="HE82" s="162"/>
      <c r="HF82" s="162"/>
      <c r="HG82" s="162"/>
      <c r="HH82" s="162"/>
      <c r="HI82" s="162"/>
      <c r="HJ82" s="162"/>
      <c r="HK82" s="162"/>
      <c r="HL82" s="162"/>
      <c r="HM82" s="162"/>
      <c r="HN82" s="162"/>
      <c r="HO82" s="162"/>
      <c r="HP82" s="162"/>
      <c r="HQ82" s="162"/>
      <c r="HR82" s="162"/>
      <c r="HS82" s="162"/>
      <c r="HT82" s="162"/>
      <c r="HU82" s="162"/>
      <c r="HV82" s="162"/>
      <c r="HW82" s="162"/>
      <c r="HX82" s="162"/>
      <c r="HY82" s="162"/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2"/>
      <c r="IL82" s="162"/>
      <c r="IM82" s="162"/>
      <c r="IN82" s="162"/>
      <c r="IO82" s="162"/>
      <c r="IP82" s="162"/>
      <c r="IQ82" s="162"/>
      <c r="IR82" s="162"/>
      <c r="IS82" s="162"/>
      <c r="IT82" s="162"/>
      <c r="IU82" s="162"/>
      <c r="IV82" s="162"/>
    </row>
    <row r="83" spans="1:7" s="28" customFormat="1" ht="18" customHeight="1" thickBot="1">
      <c r="A83" s="54"/>
      <c r="B83" s="54"/>
      <c r="C83" s="54"/>
      <c r="D83" s="47" t="s">
        <v>41</v>
      </c>
      <c r="F83" s="30"/>
      <c r="G83" s="30"/>
    </row>
    <row r="84" spans="1:7" s="55" customFormat="1" ht="57.75" customHeight="1">
      <c r="A84" s="23" t="s">
        <v>47</v>
      </c>
      <c r="B84" s="145" t="s">
        <v>104</v>
      </c>
      <c r="C84" s="24" t="s">
        <v>43</v>
      </c>
      <c r="D84" s="24" t="s">
        <v>44</v>
      </c>
      <c r="F84" s="56"/>
      <c r="G84" s="56"/>
    </row>
    <row r="85" spans="1:7" s="28" customFormat="1" ht="15">
      <c r="A85" s="36">
        <v>1</v>
      </c>
      <c r="B85" s="37">
        <v>2</v>
      </c>
      <c r="C85" s="57">
        <v>3</v>
      </c>
      <c r="D85" s="57">
        <v>4</v>
      </c>
      <c r="E85" s="58"/>
      <c r="F85" s="30"/>
      <c r="G85" s="30"/>
    </row>
    <row r="86" spans="1:5" s="63" customFormat="1" ht="24" customHeight="1">
      <c r="A86" s="59">
        <v>1</v>
      </c>
      <c r="B86" s="86" t="s">
        <v>134</v>
      </c>
      <c r="C86" s="61" t="s">
        <v>84</v>
      </c>
      <c r="D86" s="74">
        <v>27000</v>
      </c>
      <c r="E86" s="58"/>
    </row>
    <row r="87" spans="1:5" s="63" customFormat="1" ht="24" customHeight="1">
      <c r="A87" s="59">
        <v>2</v>
      </c>
      <c r="B87" s="86" t="s">
        <v>135</v>
      </c>
      <c r="C87" s="61" t="s">
        <v>84</v>
      </c>
      <c r="D87" s="74">
        <v>15500</v>
      </c>
      <c r="E87" s="58"/>
    </row>
    <row r="88" spans="1:5" s="63" customFormat="1" ht="24" customHeight="1">
      <c r="A88" s="59">
        <v>3</v>
      </c>
      <c r="B88" s="86" t="s">
        <v>136</v>
      </c>
      <c r="C88" s="61" t="s">
        <v>84</v>
      </c>
      <c r="D88" s="74">
        <v>14500</v>
      </c>
      <c r="E88" s="58"/>
    </row>
    <row r="89" spans="1:5" s="63" customFormat="1" ht="24" customHeight="1">
      <c r="A89" s="59">
        <v>4</v>
      </c>
      <c r="B89" s="86" t="s">
        <v>137</v>
      </c>
      <c r="C89" s="61" t="s">
        <v>84</v>
      </c>
      <c r="D89" s="74">
        <v>5000</v>
      </c>
      <c r="E89" s="58"/>
    </row>
    <row r="90" spans="1:5" s="63" customFormat="1" ht="24" customHeight="1">
      <c r="A90" s="59">
        <v>5</v>
      </c>
      <c r="B90" s="86" t="s">
        <v>138</v>
      </c>
      <c r="C90" s="61" t="s">
        <v>84</v>
      </c>
      <c r="D90" s="74">
        <v>5000</v>
      </c>
      <c r="E90" s="58"/>
    </row>
    <row r="91" spans="1:5" s="63" customFormat="1" ht="36" customHeight="1">
      <c r="A91" s="59">
        <v>6</v>
      </c>
      <c r="B91" s="86" t="s">
        <v>139</v>
      </c>
      <c r="C91" s="61" t="s">
        <v>84</v>
      </c>
      <c r="D91" s="74">
        <v>5170</v>
      </c>
      <c r="E91" s="58"/>
    </row>
    <row r="92" spans="1:5" s="63" customFormat="1" ht="24" customHeight="1">
      <c r="A92" s="59">
        <v>7</v>
      </c>
      <c r="B92" s="86" t="s">
        <v>140</v>
      </c>
      <c r="C92" s="61" t="s">
        <v>84</v>
      </c>
      <c r="D92" s="74">
        <v>11100</v>
      </c>
      <c r="E92" s="58"/>
    </row>
    <row r="93" spans="1:5" s="63" customFormat="1" ht="24" customHeight="1">
      <c r="A93" s="59">
        <v>8</v>
      </c>
      <c r="B93" s="86" t="s">
        <v>141</v>
      </c>
      <c r="C93" s="61" t="s">
        <v>84</v>
      </c>
      <c r="D93" s="74">
        <v>12300</v>
      </c>
      <c r="E93" s="58"/>
    </row>
    <row r="94" spans="1:5" s="63" customFormat="1" ht="24" customHeight="1">
      <c r="A94" s="59">
        <v>9</v>
      </c>
      <c r="B94" s="86" t="s">
        <v>162</v>
      </c>
      <c r="C94" s="61" t="s">
        <v>84</v>
      </c>
      <c r="D94" s="74">
        <v>6520</v>
      </c>
      <c r="E94" s="58"/>
    </row>
    <row r="95" spans="1:5" s="63" customFormat="1" ht="24" customHeight="1">
      <c r="A95" s="59">
        <v>10</v>
      </c>
      <c r="B95" s="86" t="s">
        <v>142</v>
      </c>
      <c r="C95" s="61" t="s">
        <v>84</v>
      </c>
      <c r="D95" s="74">
        <v>14000</v>
      </c>
      <c r="E95" s="58"/>
    </row>
    <row r="96" spans="1:5" s="63" customFormat="1" ht="24" customHeight="1">
      <c r="A96" s="59"/>
      <c r="B96" s="86"/>
      <c r="C96" s="61"/>
      <c r="D96" s="74"/>
      <c r="E96" s="58"/>
    </row>
    <row r="97" spans="1:5" s="63" customFormat="1" ht="24" customHeight="1">
      <c r="A97" s="59"/>
      <c r="B97" s="86"/>
      <c r="C97" s="61"/>
      <c r="D97" s="74"/>
      <c r="E97" s="58"/>
    </row>
    <row r="98" spans="1:5" s="63" customFormat="1" ht="24" customHeight="1">
      <c r="A98" s="59"/>
      <c r="B98" s="86"/>
      <c r="C98" s="61"/>
      <c r="D98" s="74"/>
      <c r="E98" s="58"/>
    </row>
    <row r="99" spans="1:5" s="63" customFormat="1" ht="44.25" customHeight="1">
      <c r="A99" s="135"/>
      <c r="B99" s="160" t="str">
        <f>'[1]Бизнес план'!B44</f>
        <v>На основные средства (оборудование, инструмент, мебель и т.п.)  можно потратить до 100% от суммы соц контракта</v>
      </c>
      <c r="C99" s="161"/>
      <c r="D99" s="62">
        <v>0</v>
      </c>
      <c r="E99" s="58"/>
    </row>
    <row r="100" spans="1:5" s="63" customFormat="1" ht="59.25" customHeight="1">
      <c r="A100" s="59"/>
      <c r="B100" s="160" t="s">
        <v>118</v>
      </c>
      <c r="C100" s="161"/>
      <c r="D100" s="62">
        <v>0</v>
      </c>
      <c r="E100" s="58"/>
    </row>
    <row r="101" spans="1:5" s="63" customFormat="1" ht="24" customHeight="1">
      <c r="A101" s="59"/>
      <c r="B101" s="60"/>
      <c r="C101" s="61" t="s">
        <v>84</v>
      </c>
      <c r="D101" s="62">
        <v>0</v>
      </c>
      <c r="E101" s="58"/>
    </row>
    <row r="102" spans="1:7" s="28" customFormat="1" ht="15">
      <c r="A102" s="123"/>
      <c r="B102" s="87" t="s">
        <v>25</v>
      </c>
      <c r="C102" s="123"/>
      <c r="D102" s="88">
        <f>SUM(D86:D101)</f>
        <v>116090</v>
      </c>
      <c r="E102" s="30"/>
      <c r="F102" s="30"/>
      <c r="G102" s="30"/>
    </row>
    <row r="103" spans="1:7" s="49" customFormat="1" ht="15">
      <c r="A103" s="66"/>
      <c r="B103" s="67"/>
      <c r="C103" s="58"/>
      <c r="D103" s="58"/>
      <c r="E103" s="29"/>
      <c r="F103" s="29"/>
      <c r="G103" s="29"/>
    </row>
    <row r="104" spans="1:256" s="49" customFormat="1" ht="18" customHeight="1">
      <c r="A104" s="162" t="s">
        <v>105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2"/>
      <c r="DB104" s="162"/>
      <c r="DC104" s="162"/>
      <c r="DD104" s="162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/>
      <c r="DP104" s="162"/>
      <c r="DQ104" s="162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2"/>
      <c r="EF104" s="162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2"/>
      <c r="ES104" s="162"/>
      <c r="ET104" s="162"/>
      <c r="EU104" s="162"/>
      <c r="EV104" s="162"/>
      <c r="EW104" s="162"/>
      <c r="EX104" s="162"/>
      <c r="EY104" s="162"/>
      <c r="EZ104" s="162"/>
      <c r="FA104" s="162"/>
      <c r="FB104" s="162"/>
      <c r="FC104" s="162"/>
      <c r="FD104" s="162"/>
      <c r="FE104" s="162"/>
      <c r="FF104" s="162"/>
      <c r="FG104" s="162"/>
      <c r="FH104" s="162"/>
      <c r="FI104" s="162"/>
      <c r="FJ104" s="162"/>
      <c r="FK104" s="162"/>
      <c r="FL104" s="162"/>
      <c r="FM104" s="162"/>
      <c r="FN104" s="162"/>
      <c r="FO104" s="162"/>
      <c r="FP104" s="162"/>
      <c r="FQ104" s="162"/>
      <c r="FR104" s="162"/>
      <c r="FS104" s="162"/>
      <c r="FT104" s="162"/>
      <c r="FU104" s="162"/>
      <c r="FV104" s="162"/>
      <c r="FW104" s="162"/>
      <c r="FX104" s="162"/>
      <c r="FY104" s="162"/>
      <c r="FZ104" s="162"/>
      <c r="GA104" s="162"/>
      <c r="GB104" s="162"/>
      <c r="GC104" s="162"/>
      <c r="GD104" s="162"/>
      <c r="GE104" s="162"/>
      <c r="GF104" s="162"/>
      <c r="GG104" s="162"/>
      <c r="GH104" s="162"/>
      <c r="GI104" s="162"/>
      <c r="GJ104" s="162"/>
      <c r="GK104" s="162"/>
      <c r="GL104" s="162"/>
      <c r="GM104" s="162"/>
      <c r="GN104" s="162"/>
      <c r="GO104" s="162"/>
      <c r="GP104" s="162"/>
      <c r="GQ104" s="162"/>
      <c r="GR104" s="162"/>
      <c r="GS104" s="162"/>
      <c r="GT104" s="162"/>
      <c r="GU104" s="162"/>
      <c r="GV104" s="162"/>
      <c r="GW104" s="162"/>
      <c r="GX104" s="162"/>
      <c r="GY104" s="162"/>
      <c r="GZ104" s="162"/>
      <c r="HA104" s="162"/>
      <c r="HB104" s="162"/>
      <c r="HC104" s="162"/>
      <c r="HD104" s="162"/>
      <c r="HE104" s="162"/>
      <c r="HF104" s="162"/>
      <c r="HG104" s="162"/>
      <c r="HH104" s="162"/>
      <c r="HI104" s="162"/>
      <c r="HJ104" s="162"/>
      <c r="HK104" s="162"/>
      <c r="HL104" s="162"/>
      <c r="HM104" s="162"/>
      <c r="HN104" s="162"/>
      <c r="HO104" s="162"/>
      <c r="HP104" s="162"/>
      <c r="HQ104" s="162"/>
      <c r="HR104" s="162"/>
      <c r="HS104" s="162"/>
      <c r="HT104" s="162"/>
      <c r="HU104" s="162"/>
      <c r="HV104" s="162"/>
      <c r="HW104" s="162"/>
      <c r="HX104" s="162"/>
      <c r="HY104" s="162"/>
      <c r="HZ104" s="162"/>
      <c r="IA104" s="162"/>
      <c r="IB104" s="162"/>
      <c r="IC104" s="162"/>
      <c r="ID104" s="162"/>
      <c r="IE104" s="162"/>
      <c r="IF104" s="162"/>
      <c r="IG104" s="162"/>
      <c r="IH104" s="162"/>
      <c r="II104" s="162"/>
      <c r="IJ104" s="162"/>
      <c r="IK104" s="162"/>
      <c r="IL104" s="162"/>
      <c r="IM104" s="162"/>
      <c r="IN104" s="162"/>
      <c r="IO104" s="162"/>
      <c r="IP104" s="162"/>
      <c r="IQ104" s="162"/>
      <c r="IR104" s="162"/>
      <c r="IS104" s="162"/>
      <c r="IT104" s="162"/>
      <c r="IU104" s="162"/>
      <c r="IV104" s="162"/>
    </row>
    <row r="105" spans="1:5" s="66" customFormat="1" ht="18.75" customHeight="1" thickBot="1">
      <c r="A105" s="68"/>
      <c r="B105" s="68"/>
      <c r="C105" s="71" t="s">
        <v>45</v>
      </c>
      <c r="E105" s="30"/>
    </row>
    <row r="106" spans="1:7" s="26" customFormat="1" ht="36" customHeight="1">
      <c r="A106" s="23" t="s">
        <v>47</v>
      </c>
      <c r="B106" s="32" t="s">
        <v>42</v>
      </c>
      <c r="C106" s="24" t="s">
        <v>46</v>
      </c>
      <c r="E106" s="33"/>
      <c r="F106" s="25"/>
      <c r="G106" s="25"/>
    </row>
    <row r="107" spans="1:7" s="40" customFormat="1" ht="21" customHeight="1">
      <c r="A107" s="69">
        <v>1</v>
      </c>
      <c r="B107" s="37">
        <v>2</v>
      </c>
      <c r="C107" s="70">
        <v>3</v>
      </c>
      <c r="D107" s="28"/>
      <c r="E107" s="58"/>
      <c r="F107" s="39"/>
      <c r="G107" s="39"/>
    </row>
    <row r="108" spans="1:5" s="63" customFormat="1" ht="24" customHeight="1">
      <c r="A108" s="59">
        <v>1</v>
      </c>
      <c r="B108" s="60" t="s">
        <v>119</v>
      </c>
      <c r="C108" s="138">
        <v>600</v>
      </c>
      <c r="D108" s="28"/>
      <c r="E108" s="58"/>
    </row>
    <row r="109" spans="1:5" s="63" customFormat="1" ht="24" customHeight="1">
      <c r="A109" s="59">
        <v>2</v>
      </c>
      <c r="B109" s="60" t="s">
        <v>85</v>
      </c>
      <c r="C109" s="138">
        <v>500</v>
      </c>
      <c r="D109" s="28"/>
      <c r="E109" s="34"/>
    </row>
    <row r="110" spans="1:5" s="63" customFormat="1" ht="24" customHeight="1">
      <c r="A110" s="59">
        <v>3</v>
      </c>
      <c r="B110" s="60" t="s">
        <v>113</v>
      </c>
      <c r="C110" s="138"/>
      <c r="D110" s="28"/>
      <c r="E110" s="34"/>
    </row>
    <row r="111" spans="1:5" s="63" customFormat="1" ht="24" customHeight="1">
      <c r="A111" s="59">
        <v>4</v>
      </c>
      <c r="B111" s="60" t="s">
        <v>115</v>
      </c>
      <c r="C111" s="138"/>
      <c r="D111" s="28"/>
      <c r="E111" s="34"/>
    </row>
    <row r="112" spans="1:5" s="63" customFormat="1" ht="24" customHeight="1">
      <c r="A112" s="59">
        <v>5</v>
      </c>
      <c r="B112" s="60" t="s">
        <v>114</v>
      </c>
      <c r="C112" s="138"/>
      <c r="D112" s="28"/>
      <c r="E112" s="34"/>
    </row>
    <row r="113" spans="1:7" s="28" customFormat="1" ht="15.75" thickBot="1">
      <c r="A113" s="64"/>
      <c r="B113" s="44" t="s">
        <v>25</v>
      </c>
      <c r="C113" s="65">
        <f>SUM(C108:C112)</f>
        <v>1100</v>
      </c>
      <c r="E113" s="30"/>
      <c r="F113" s="30"/>
      <c r="G113" s="30"/>
    </row>
    <row r="114" spans="1:256" s="49" customFormat="1" ht="18" customHeight="1">
      <c r="A114" s="162" t="s">
        <v>98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2"/>
      <c r="DB114" s="162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/>
      <c r="DP114" s="162"/>
      <c r="DQ114" s="162"/>
      <c r="DR114" s="162"/>
      <c r="DS114" s="162"/>
      <c r="DT114" s="162"/>
      <c r="DU114" s="162"/>
      <c r="DV114" s="162"/>
      <c r="DW114" s="162"/>
      <c r="DX114" s="162"/>
      <c r="DY114" s="162"/>
      <c r="DZ114" s="162"/>
      <c r="EA114" s="162"/>
      <c r="EB114" s="162"/>
      <c r="EC114" s="162"/>
      <c r="ED114" s="162"/>
      <c r="EE114" s="162"/>
      <c r="EF114" s="162"/>
      <c r="EG114" s="162"/>
      <c r="EH114" s="162"/>
      <c r="EI114" s="162"/>
      <c r="EJ114" s="162"/>
      <c r="EK114" s="162"/>
      <c r="EL114" s="162"/>
      <c r="EM114" s="162"/>
      <c r="EN114" s="162"/>
      <c r="EO114" s="162"/>
      <c r="EP114" s="162"/>
      <c r="EQ114" s="162"/>
      <c r="ER114" s="162"/>
      <c r="ES114" s="162"/>
      <c r="ET114" s="162"/>
      <c r="EU114" s="162"/>
      <c r="EV114" s="162"/>
      <c r="EW114" s="162"/>
      <c r="EX114" s="162"/>
      <c r="EY114" s="162"/>
      <c r="EZ114" s="162"/>
      <c r="FA114" s="162"/>
      <c r="FB114" s="162"/>
      <c r="FC114" s="162"/>
      <c r="FD114" s="162"/>
      <c r="FE114" s="162"/>
      <c r="FF114" s="162"/>
      <c r="FG114" s="162"/>
      <c r="FH114" s="162"/>
      <c r="FI114" s="162"/>
      <c r="FJ114" s="162"/>
      <c r="FK114" s="162"/>
      <c r="FL114" s="162"/>
      <c r="FM114" s="162"/>
      <c r="FN114" s="162"/>
      <c r="FO114" s="162"/>
      <c r="FP114" s="162"/>
      <c r="FQ114" s="162"/>
      <c r="FR114" s="162"/>
      <c r="FS114" s="162"/>
      <c r="FT114" s="162"/>
      <c r="FU114" s="162"/>
      <c r="FV114" s="162"/>
      <c r="FW114" s="162"/>
      <c r="FX114" s="162"/>
      <c r="FY114" s="162"/>
      <c r="FZ114" s="162"/>
      <c r="GA114" s="162"/>
      <c r="GB114" s="162"/>
      <c r="GC114" s="162"/>
      <c r="GD114" s="162"/>
      <c r="GE114" s="162"/>
      <c r="GF114" s="162"/>
      <c r="GG114" s="162"/>
      <c r="GH114" s="162"/>
      <c r="GI114" s="162"/>
      <c r="GJ114" s="162"/>
      <c r="GK114" s="162"/>
      <c r="GL114" s="162"/>
      <c r="GM114" s="162"/>
      <c r="GN114" s="162"/>
      <c r="GO114" s="162"/>
      <c r="GP114" s="162"/>
      <c r="GQ114" s="162"/>
      <c r="GR114" s="162"/>
      <c r="GS114" s="162"/>
      <c r="GT114" s="162"/>
      <c r="GU114" s="162"/>
      <c r="GV114" s="162"/>
      <c r="GW114" s="162"/>
      <c r="GX114" s="162"/>
      <c r="GY114" s="162"/>
      <c r="GZ114" s="162"/>
      <c r="HA114" s="162"/>
      <c r="HB114" s="162"/>
      <c r="HC114" s="162"/>
      <c r="HD114" s="162"/>
      <c r="HE114" s="162"/>
      <c r="HF114" s="162"/>
      <c r="HG114" s="162"/>
      <c r="HH114" s="162"/>
      <c r="HI114" s="162"/>
      <c r="HJ114" s="162"/>
      <c r="HK114" s="162"/>
      <c r="HL114" s="162"/>
      <c r="HM114" s="162"/>
      <c r="HN114" s="162"/>
      <c r="HO114" s="162"/>
      <c r="HP114" s="162"/>
      <c r="HQ114" s="162"/>
      <c r="HR114" s="162"/>
      <c r="HS114" s="162"/>
      <c r="HT114" s="162"/>
      <c r="HU114" s="162"/>
      <c r="HV114" s="162"/>
      <c r="HW114" s="162"/>
      <c r="HX114" s="162"/>
      <c r="HY114" s="162"/>
      <c r="HZ114" s="162"/>
      <c r="IA114" s="162"/>
      <c r="IB114" s="162"/>
      <c r="IC114" s="162"/>
      <c r="ID114" s="162"/>
      <c r="IE114" s="162"/>
      <c r="IF114" s="162"/>
      <c r="IG114" s="162"/>
      <c r="IH114" s="162"/>
      <c r="II114" s="162"/>
      <c r="IJ114" s="162"/>
      <c r="IK114" s="162"/>
      <c r="IL114" s="162"/>
      <c r="IM114" s="162"/>
      <c r="IN114" s="162"/>
      <c r="IO114" s="162"/>
      <c r="IP114" s="162"/>
      <c r="IQ114" s="162"/>
      <c r="IR114" s="162"/>
      <c r="IS114" s="162"/>
      <c r="IT114" s="162"/>
      <c r="IU114" s="162"/>
      <c r="IV114" s="162"/>
    </row>
    <row r="115" spans="1:7" s="28" customFormat="1" ht="15.75" thickBot="1">
      <c r="A115" s="30"/>
      <c r="D115" s="30"/>
      <c r="E115" s="30"/>
      <c r="F115" s="30"/>
      <c r="G115" s="71" t="s">
        <v>48</v>
      </c>
    </row>
    <row r="116" spans="1:7" s="26" customFormat="1" ht="78" customHeight="1">
      <c r="A116" s="23" t="s">
        <v>47</v>
      </c>
      <c r="B116" s="146" t="s">
        <v>49</v>
      </c>
      <c r="C116" s="24" t="s">
        <v>43</v>
      </c>
      <c r="D116" s="24" t="s">
        <v>106</v>
      </c>
      <c r="E116" s="31" t="s">
        <v>51</v>
      </c>
      <c r="F116" s="31" t="s">
        <v>107</v>
      </c>
      <c r="G116" s="31" t="s">
        <v>52</v>
      </c>
    </row>
    <row r="117" spans="1:7" s="28" customFormat="1" ht="18.75" customHeight="1">
      <c r="A117" s="72">
        <v>1</v>
      </c>
      <c r="B117" s="72">
        <v>2</v>
      </c>
      <c r="C117" s="57">
        <v>3</v>
      </c>
      <c r="D117" s="57">
        <v>4</v>
      </c>
      <c r="E117" s="57">
        <v>5</v>
      </c>
      <c r="F117" s="57">
        <v>6</v>
      </c>
      <c r="G117" s="57">
        <v>7</v>
      </c>
    </row>
    <row r="118" spans="1:7" s="28" customFormat="1" ht="24" customHeight="1" thickBot="1">
      <c r="A118" s="73">
        <v>1</v>
      </c>
      <c r="B118" s="151" t="s">
        <v>143</v>
      </c>
      <c r="C118" s="144" t="s">
        <v>84</v>
      </c>
      <c r="D118" s="153">
        <v>6</v>
      </c>
      <c r="E118" s="74">
        <v>400</v>
      </c>
      <c r="F118" s="77">
        <f>D118*E118</f>
        <v>2400</v>
      </c>
      <c r="G118" s="115"/>
    </row>
    <row r="119" spans="1:7" s="28" customFormat="1" ht="24" customHeight="1" thickBot="1">
      <c r="A119" s="73">
        <v>2</v>
      </c>
      <c r="B119" s="151" t="s">
        <v>144</v>
      </c>
      <c r="C119" s="144" t="s">
        <v>84</v>
      </c>
      <c r="D119" s="153">
        <v>3</v>
      </c>
      <c r="E119" s="74">
        <v>600</v>
      </c>
      <c r="F119" s="77">
        <f aca="true" t="shared" si="0" ref="F119:F126">D119*E119</f>
        <v>1800</v>
      </c>
      <c r="G119" s="122"/>
    </row>
    <row r="120" spans="1:7" s="28" customFormat="1" ht="24" customHeight="1" thickBot="1">
      <c r="A120" s="73">
        <v>3</v>
      </c>
      <c r="B120" s="151" t="s">
        <v>145</v>
      </c>
      <c r="C120" s="144" t="s">
        <v>84</v>
      </c>
      <c r="D120" s="153">
        <v>2</v>
      </c>
      <c r="E120" s="74">
        <v>400</v>
      </c>
      <c r="F120" s="77">
        <f t="shared" si="0"/>
        <v>800</v>
      </c>
      <c r="G120" s="122"/>
    </row>
    <row r="121" spans="1:7" s="28" customFormat="1" ht="24" customHeight="1" thickBot="1">
      <c r="A121" s="73">
        <v>4</v>
      </c>
      <c r="B121" s="151" t="s">
        <v>146</v>
      </c>
      <c r="C121" s="144" t="s">
        <v>129</v>
      </c>
      <c r="D121" s="153">
        <v>1</v>
      </c>
      <c r="E121" s="74">
        <v>520</v>
      </c>
      <c r="F121" s="77">
        <f t="shared" si="0"/>
        <v>520</v>
      </c>
      <c r="G121" s="122"/>
    </row>
    <row r="122" spans="1:7" s="28" customFormat="1" ht="24" customHeight="1" thickBot="1">
      <c r="A122" s="73">
        <v>5</v>
      </c>
      <c r="B122" s="151" t="s">
        <v>147</v>
      </c>
      <c r="C122" s="144" t="s">
        <v>129</v>
      </c>
      <c r="D122" s="153">
        <v>1</v>
      </c>
      <c r="E122" s="74">
        <v>300</v>
      </c>
      <c r="F122" s="77">
        <f t="shared" si="0"/>
        <v>300</v>
      </c>
      <c r="G122" s="122"/>
    </row>
    <row r="123" spans="1:7" s="28" customFormat="1" ht="24" customHeight="1" thickBot="1">
      <c r="A123" s="73">
        <v>6</v>
      </c>
      <c r="B123" s="151" t="s">
        <v>148</v>
      </c>
      <c r="C123" s="144" t="s">
        <v>84</v>
      </c>
      <c r="D123" s="153">
        <v>2</v>
      </c>
      <c r="E123" s="74">
        <v>600</v>
      </c>
      <c r="F123" s="77">
        <f t="shared" si="0"/>
        <v>1200</v>
      </c>
      <c r="G123" s="122"/>
    </row>
    <row r="124" spans="1:7" s="28" customFormat="1" ht="24" customHeight="1" thickBot="1">
      <c r="A124" s="73">
        <v>7</v>
      </c>
      <c r="B124" s="151" t="s">
        <v>149</v>
      </c>
      <c r="C124" s="144" t="s">
        <v>84</v>
      </c>
      <c r="D124" s="153">
        <v>2</v>
      </c>
      <c r="E124" s="74">
        <v>550</v>
      </c>
      <c r="F124" s="77">
        <f t="shared" si="0"/>
        <v>1100</v>
      </c>
      <c r="G124" s="122"/>
    </row>
    <row r="125" spans="1:7" s="28" customFormat="1" ht="24" customHeight="1" thickBot="1">
      <c r="A125" s="73">
        <v>8</v>
      </c>
      <c r="B125" s="151" t="s">
        <v>150</v>
      </c>
      <c r="C125" s="144" t="s">
        <v>129</v>
      </c>
      <c r="D125" s="154">
        <v>1</v>
      </c>
      <c r="E125" s="74">
        <v>150</v>
      </c>
      <c r="F125" s="77">
        <f t="shared" si="0"/>
        <v>150</v>
      </c>
      <c r="G125" s="122"/>
    </row>
    <row r="126" spans="1:7" s="28" customFormat="1" ht="24" customHeight="1" thickBot="1">
      <c r="A126" s="73">
        <v>9</v>
      </c>
      <c r="B126" s="152" t="s">
        <v>151</v>
      </c>
      <c r="C126" s="144" t="s">
        <v>129</v>
      </c>
      <c r="D126" s="154">
        <v>1</v>
      </c>
      <c r="E126" s="74">
        <v>352</v>
      </c>
      <c r="F126" s="77">
        <f t="shared" si="0"/>
        <v>352</v>
      </c>
      <c r="G126" s="122"/>
    </row>
    <row r="127" spans="1:7" s="28" customFormat="1" ht="19.5" customHeight="1" thickBot="1">
      <c r="A127" s="75"/>
      <c r="B127" s="76" t="s">
        <v>25</v>
      </c>
      <c r="C127" s="77"/>
      <c r="D127" s="77"/>
      <c r="E127" s="77"/>
      <c r="F127" s="77">
        <f>SUM(F118:F126)</f>
        <v>8622</v>
      </c>
      <c r="G127" s="122"/>
    </row>
    <row r="128" spans="1:7" s="49" customFormat="1" ht="15">
      <c r="A128" s="66"/>
      <c r="B128" s="67"/>
      <c r="C128" s="58"/>
      <c r="F128" s="29"/>
      <c r="G128" s="29"/>
    </row>
    <row r="129" spans="2:5" s="49" customFormat="1" ht="36.75" customHeight="1" hidden="1" thickBot="1">
      <c r="B129" s="78"/>
      <c r="D129" s="79"/>
      <c r="E129" s="80" t="s">
        <v>5</v>
      </c>
    </row>
    <row r="130" spans="1:256" s="81" customFormat="1" ht="23.25" customHeight="1">
      <c r="A130" s="188" t="s">
        <v>53</v>
      </c>
      <c r="B130" s="188"/>
      <c r="C130" s="188"/>
      <c r="D130" s="188"/>
      <c r="E130" s="188">
        <v>3</v>
      </c>
      <c r="F130" s="188"/>
      <c r="G130" s="188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2"/>
      <c r="DF130" s="162"/>
      <c r="DG130" s="162"/>
      <c r="DH130" s="162"/>
      <c r="DI130" s="162"/>
      <c r="DJ130" s="162"/>
      <c r="DK130" s="162"/>
      <c r="DL130" s="162"/>
      <c r="DM130" s="162"/>
      <c r="DN130" s="162"/>
      <c r="DO130" s="162"/>
      <c r="DP130" s="162"/>
      <c r="DQ130" s="162"/>
      <c r="DR130" s="162"/>
      <c r="DS130" s="162"/>
      <c r="DT130" s="162"/>
      <c r="DU130" s="162"/>
      <c r="DV130" s="162"/>
      <c r="DW130" s="162"/>
      <c r="DX130" s="162"/>
      <c r="DY130" s="162"/>
      <c r="DZ130" s="162"/>
      <c r="EA130" s="162"/>
      <c r="EB130" s="162"/>
      <c r="EC130" s="162"/>
      <c r="ED130" s="162"/>
      <c r="EE130" s="162"/>
      <c r="EF130" s="162"/>
      <c r="EG130" s="162"/>
      <c r="EH130" s="162"/>
      <c r="EI130" s="162"/>
      <c r="EJ130" s="162"/>
      <c r="EK130" s="162"/>
      <c r="EL130" s="162"/>
      <c r="EM130" s="162"/>
      <c r="EN130" s="162"/>
      <c r="EO130" s="162"/>
      <c r="EP130" s="162"/>
      <c r="EQ130" s="162"/>
      <c r="ER130" s="162"/>
      <c r="ES130" s="162"/>
      <c r="ET130" s="162"/>
      <c r="EU130" s="162"/>
      <c r="EV130" s="162"/>
      <c r="EW130" s="162"/>
      <c r="EX130" s="162"/>
      <c r="EY130" s="162"/>
      <c r="EZ130" s="162"/>
      <c r="FA130" s="162"/>
      <c r="FB130" s="162"/>
      <c r="FC130" s="162"/>
      <c r="FD130" s="162"/>
      <c r="FE130" s="162"/>
      <c r="FF130" s="162"/>
      <c r="FG130" s="162"/>
      <c r="FH130" s="162"/>
      <c r="FI130" s="162"/>
      <c r="FJ130" s="162"/>
      <c r="FK130" s="162"/>
      <c r="FL130" s="162"/>
      <c r="FM130" s="162"/>
      <c r="FN130" s="162"/>
      <c r="FO130" s="162"/>
      <c r="FP130" s="162"/>
      <c r="FQ130" s="162"/>
      <c r="FR130" s="162"/>
      <c r="FS130" s="162"/>
      <c r="FT130" s="162"/>
      <c r="FU130" s="162"/>
      <c r="FV130" s="162"/>
      <c r="FW130" s="162"/>
      <c r="FX130" s="162"/>
      <c r="FY130" s="162"/>
      <c r="FZ130" s="162"/>
      <c r="GA130" s="162"/>
      <c r="GB130" s="162"/>
      <c r="GC130" s="162"/>
      <c r="GD130" s="162"/>
      <c r="GE130" s="162"/>
      <c r="GF130" s="162"/>
      <c r="GG130" s="162"/>
      <c r="GH130" s="162"/>
      <c r="GI130" s="162"/>
      <c r="GJ130" s="162"/>
      <c r="GK130" s="162"/>
      <c r="GL130" s="162"/>
      <c r="GM130" s="162"/>
      <c r="GN130" s="162"/>
      <c r="GO130" s="162"/>
      <c r="GP130" s="162"/>
      <c r="GQ130" s="162"/>
      <c r="GR130" s="162"/>
      <c r="GS130" s="162"/>
      <c r="GT130" s="162"/>
      <c r="GU130" s="162"/>
      <c r="GV130" s="162"/>
      <c r="GW130" s="162"/>
      <c r="GX130" s="162"/>
      <c r="GY130" s="162"/>
      <c r="GZ130" s="162"/>
      <c r="HA130" s="162"/>
      <c r="HB130" s="162"/>
      <c r="HC130" s="162"/>
      <c r="HD130" s="162"/>
      <c r="HE130" s="162"/>
      <c r="HF130" s="162"/>
      <c r="HG130" s="162"/>
      <c r="HH130" s="162"/>
      <c r="HI130" s="162"/>
      <c r="HJ130" s="162"/>
      <c r="HK130" s="162"/>
      <c r="HL130" s="162"/>
      <c r="HM130" s="162"/>
      <c r="HN130" s="162"/>
      <c r="HO130" s="162"/>
      <c r="HP130" s="162"/>
      <c r="HQ130" s="162"/>
      <c r="HR130" s="162"/>
      <c r="HS130" s="162"/>
      <c r="HT130" s="162"/>
      <c r="HU130" s="162"/>
      <c r="HV130" s="162"/>
      <c r="HW130" s="162"/>
      <c r="HX130" s="162"/>
      <c r="HY130" s="162"/>
      <c r="HZ130" s="162"/>
      <c r="IA130" s="162"/>
      <c r="IB130" s="162"/>
      <c r="IC130" s="162"/>
      <c r="ID130" s="162"/>
      <c r="IE130" s="162"/>
      <c r="IF130" s="162"/>
      <c r="IG130" s="162"/>
      <c r="IH130" s="162"/>
      <c r="II130" s="162"/>
      <c r="IJ130" s="162"/>
      <c r="IK130" s="162"/>
      <c r="IL130" s="162"/>
      <c r="IM130" s="162"/>
      <c r="IN130" s="162"/>
      <c r="IO130" s="162"/>
      <c r="IP130" s="162"/>
      <c r="IQ130" s="162"/>
      <c r="IR130" s="162"/>
      <c r="IS130" s="162"/>
      <c r="IT130" s="162"/>
      <c r="IU130" s="162"/>
      <c r="IV130" s="162"/>
    </row>
    <row r="131" spans="1:256" s="81" customFormat="1" ht="23.25" customHeight="1">
      <c r="A131" s="162" t="s">
        <v>60</v>
      </c>
      <c r="B131" s="162"/>
      <c r="C131" s="162"/>
      <c r="D131" s="162"/>
      <c r="E131" s="162"/>
      <c r="F131" s="162"/>
      <c r="G131" s="162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6" s="28" customFormat="1" ht="18" customHeight="1" thickBot="1">
      <c r="A132" s="82"/>
      <c r="B132" s="82"/>
      <c r="C132" s="47" t="s">
        <v>54</v>
      </c>
      <c r="E132" s="54"/>
      <c r="F132" s="82"/>
    </row>
    <row r="133" spans="1:8" s="28" customFormat="1" ht="57.75" customHeight="1">
      <c r="A133" s="23" t="s">
        <v>47</v>
      </c>
      <c r="B133" s="31" t="s">
        <v>55</v>
      </c>
      <c r="C133" s="31" t="s">
        <v>33</v>
      </c>
      <c r="H133" s="84"/>
    </row>
    <row r="134" spans="1:8" s="28" customFormat="1" ht="15">
      <c r="A134" s="36">
        <v>1</v>
      </c>
      <c r="B134" s="57">
        <v>2</v>
      </c>
      <c r="C134" s="57">
        <v>3</v>
      </c>
      <c r="H134" s="84"/>
    </row>
    <row r="135" spans="1:3" s="84" customFormat="1" ht="30" thickBot="1">
      <c r="A135" s="85">
        <v>1</v>
      </c>
      <c r="B135" s="102" t="s">
        <v>56</v>
      </c>
      <c r="C135" s="126">
        <f>F127</f>
        <v>8622</v>
      </c>
    </row>
    <row r="136" spans="1:3" s="84" customFormat="1" ht="15.75" thickBot="1">
      <c r="A136" s="85">
        <v>2</v>
      </c>
      <c r="B136" s="102" t="s">
        <v>57</v>
      </c>
      <c r="C136" s="126">
        <f>C75</f>
        <v>7000</v>
      </c>
    </row>
    <row r="137" spans="1:4" s="84" customFormat="1" ht="49.5" customHeight="1">
      <c r="A137" s="85">
        <v>3</v>
      </c>
      <c r="B137" s="86" t="s">
        <v>108</v>
      </c>
      <c r="C137" s="121">
        <v>3420</v>
      </c>
      <c r="D137" s="155" t="s">
        <v>116</v>
      </c>
    </row>
    <row r="138" spans="1:3" s="84" customFormat="1" ht="15.75" thickBot="1">
      <c r="A138" s="85">
        <v>4</v>
      </c>
      <c r="B138" s="102" t="s">
        <v>58</v>
      </c>
      <c r="C138" s="126">
        <f>G52</f>
        <v>0</v>
      </c>
    </row>
    <row r="139" spans="1:3" s="84" customFormat="1" ht="30">
      <c r="A139" s="89">
        <v>5</v>
      </c>
      <c r="B139" s="103" t="s">
        <v>59</v>
      </c>
      <c r="C139" s="127">
        <f>SUM(C135:C138)</f>
        <v>19042</v>
      </c>
    </row>
    <row r="140" spans="1:3" s="84" customFormat="1" ht="50.25" customHeight="1">
      <c r="A140" s="104">
        <v>6</v>
      </c>
      <c r="B140" s="124" t="s">
        <v>63</v>
      </c>
      <c r="C140" s="125">
        <f>IF(D157=0,0,C139/D157)</f>
        <v>413.95652173913044</v>
      </c>
    </row>
    <row r="141" s="49" customFormat="1" ht="6" customHeight="1">
      <c r="B141" s="78"/>
    </row>
    <row r="142" spans="1:256" s="81" customFormat="1" ht="23.25" customHeight="1">
      <c r="A142" s="162" t="s">
        <v>61</v>
      </c>
      <c r="B142" s="162"/>
      <c r="C142" s="162"/>
      <c r="D142" s="162"/>
      <c r="E142" s="162"/>
      <c r="F142" s="162"/>
      <c r="G142" s="162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3" s="49" customFormat="1" ht="17.25" customHeight="1" thickBot="1">
      <c r="A143" s="29"/>
      <c r="C143" s="47" t="s">
        <v>62</v>
      </c>
    </row>
    <row r="144" spans="1:3" s="28" customFormat="1" ht="30">
      <c r="A144" s="23" t="s">
        <v>47</v>
      </c>
      <c r="B144" s="31" t="s">
        <v>7</v>
      </c>
      <c r="C144" s="31" t="s">
        <v>8</v>
      </c>
    </row>
    <row r="145" spans="1:3" s="55" customFormat="1" ht="15.75" customHeight="1">
      <c r="A145" s="105">
        <v>1</v>
      </c>
      <c r="B145" s="90">
        <v>2</v>
      </c>
      <c r="C145" s="52">
        <v>3</v>
      </c>
    </row>
    <row r="146" spans="1:3" s="28" customFormat="1" ht="15.75" customHeight="1">
      <c r="A146" s="41">
        <v>1</v>
      </c>
      <c r="B146" s="112" t="s">
        <v>64</v>
      </c>
      <c r="C146" s="101">
        <f>C140</f>
        <v>413.95652173913044</v>
      </c>
    </row>
    <row r="147" spans="1:3" s="28" customFormat="1" ht="15" customHeight="1">
      <c r="A147" s="41">
        <v>2</v>
      </c>
      <c r="B147" s="112" t="s">
        <v>66</v>
      </c>
      <c r="C147" s="111">
        <v>0.2</v>
      </c>
    </row>
    <row r="148" spans="1:3" s="28" customFormat="1" ht="15" customHeight="1">
      <c r="A148" s="41">
        <v>3</v>
      </c>
      <c r="B148" s="112" t="s">
        <v>65</v>
      </c>
      <c r="C148" s="101">
        <f>C146*C147</f>
        <v>82.7913043478261</v>
      </c>
    </row>
    <row r="149" spans="1:3" s="28" customFormat="1" ht="30" customHeight="1">
      <c r="A149" s="41">
        <v>4</v>
      </c>
      <c r="B149" s="112" t="s">
        <v>69</v>
      </c>
      <c r="C149" s="101">
        <f>C146+C148</f>
        <v>496.74782608695654</v>
      </c>
    </row>
    <row r="150" spans="1:3" s="28" customFormat="1" ht="38.25" customHeight="1">
      <c r="A150" s="41">
        <v>5</v>
      </c>
      <c r="B150" s="100" t="s">
        <v>67</v>
      </c>
      <c r="C150" s="120">
        <v>1300</v>
      </c>
    </row>
    <row r="151" spans="1:256" s="81" customFormat="1" ht="17.25" customHeight="1">
      <c r="A151" s="188" t="s">
        <v>68</v>
      </c>
      <c r="B151" s="188"/>
      <c r="C151" s="188"/>
      <c r="D151" s="188"/>
      <c r="E151" s="188"/>
      <c r="F151" s="188"/>
      <c r="G151" s="188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81" customFormat="1" ht="18" customHeight="1">
      <c r="A152" s="162" t="s">
        <v>9</v>
      </c>
      <c r="B152" s="162"/>
      <c r="C152" s="162"/>
      <c r="D152" s="162"/>
      <c r="E152" s="162"/>
      <c r="F152" s="162"/>
      <c r="G152" s="162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79" s="92" customFormat="1" ht="15.75" customHeight="1" thickBot="1">
      <c r="A153" s="30"/>
      <c r="B153" s="54"/>
      <c r="C153" s="54"/>
      <c r="D153" s="71" t="s">
        <v>70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</row>
    <row r="154" spans="1:4" s="26" customFormat="1" ht="30">
      <c r="A154" s="23" t="s">
        <v>47</v>
      </c>
      <c r="B154" s="189" t="s">
        <v>71</v>
      </c>
      <c r="C154" s="189"/>
      <c r="D154" s="31"/>
    </row>
    <row r="155" spans="1:4" s="28" customFormat="1" ht="16.5" customHeight="1">
      <c r="A155" s="93">
        <v>1</v>
      </c>
      <c r="B155" s="94">
        <v>2</v>
      </c>
      <c r="C155" s="94">
        <v>3</v>
      </c>
      <c r="D155" s="94">
        <v>4</v>
      </c>
    </row>
    <row r="156" spans="1:4" s="28" customFormat="1" ht="24.75" customHeight="1">
      <c r="A156" s="186">
        <v>1</v>
      </c>
      <c r="B156" s="190" t="s">
        <v>73</v>
      </c>
      <c r="C156" s="132" t="s">
        <v>72</v>
      </c>
      <c r="D156" s="109" t="s">
        <v>84</v>
      </c>
    </row>
    <row r="157" spans="1:7" s="28" customFormat="1" ht="52.5" customHeight="1">
      <c r="A157" s="187"/>
      <c r="B157" s="191"/>
      <c r="C157" s="132" t="s">
        <v>50</v>
      </c>
      <c r="D157" s="113">
        <v>46</v>
      </c>
      <c r="E157" s="182" t="s">
        <v>120</v>
      </c>
      <c r="F157" s="183"/>
      <c r="G157" s="183"/>
    </row>
    <row r="158" spans="1:7" s="28" customFormat="1" ht="77.25" customHeight="1">
      <c r="A158" s="85">
        <v>2</v>
      </c>
      <c r="B158" s="184" t="s">
        <v>78</v>
      </c>
      <c r="C158" s="185"/>
      <c r="D158" s="133">
        <v>1260.8695</v>
      </c>
      <c r="E158" s="182" t="s">
        <v>121</v>
      </c>
      <c r="F158" s="183"/>
      <c r="G158" s="183"/>
    </row>
    <row r="159" spans="1:5" s="28" customFormat="1" ht="30" customHeight="1">
      <c r="A159" s="85">
        <v>3</v>
      </c>
      <c r="B159" s="184" t="s">
        <v>82</v>
      </c>
      <c r="C159" s="185"/>
      <c r="D159" s="101">
        <f>D157*D158</f>
        <v>57999.997</v>
      </c>
      <c r="E159" s="84"/>
    </row>
    <row r="160" spans="1:8" s="28" customFormat="1" ht="15.75" customHeight="1">
      <c r="A160" s="162" t="s">
        <v>10</v>
      </c>
      <c r="B160" s="162"/>
      <c r="C160" s="162"/>
      <c r="D160" s="162"/>
      <c r="E160" s="162"/>
      <c r="F160" s="162"/>
      <c r="G160" s="162"/>
      <c r="H160" s="19"/>
    </row>
    <row r="161" spans="1:3" s="28" customFormat="1" ht="19.5" customHeight="1" thickBot="1">
      <c r="A161" s="30"/>
      <c r="B161" s="83"/>
      <c r="C161" s="71" t="s">
        <v>74</v>
      </c>
    </row>
    <row r="162" spans="1:3" s="26" customFormat="1" ht="30">
      <c r="A162" s="23" t="s">
        <v>47</v>
      </c>
      <c r="B162" s="24" t="s">
        <v>71</v>
      </c>
      <c r="C162" s="31" t="s">
        <v>33</v>
      </c>
    </row>
    <row r="163" spans="1:3" s="28" customFormat="1" ht="20.25" customHeight="1">
      <c r="A163" s="36">
        <v>1</v>
      </c>
      <c r="B163" s="57">
        <v>2</v>
      </c>
      <c r="C163" s="57">
        <v>3</v>
      </c>
    </row>
    <row r="164" spans="1:4" s="28" customFormat="1" ht="45">
      <c r="A164" s="97">
        <v>1</v>
      </c>
      <c r="B164" s="91" t="s">
        <v>75</v>
      </c>
      <c r="C164" s="128">
        <f>D159</f>
        <v>57999.997</v>
      </c>
      <c r="D164" s="158" t="s">
        <v>163</v>
      </c>
    </row>
    <row r="165" spans="1:3" s="28" customFormat="1" ht="30">
      <c r="A165" s="97">
        <v>2</v>
      </c>
      <c r="B165" s="91" t="s">
        <v>79</v>
      </c>
      <c r="C165" s="128">
        <f>C139</f>
        <v>19042</v>
      </c>
    </row>
    <row r="166" spans="1:4" s="28" customFormat="1" ht="60">
      <c r="A166" s="97">
        <v>3</v>
      </c>
      <c r="B166" s="91" t="s">
        <v>76</v>
      </c>
      <c r="C166" s="128">
        <f>C164-C165</f>
        <v>38957.997</v>
      </c>
      <c r="D166" s="158" t="s">
        <v>164</v>
      </c>
    </row>
    <row r="167" spans="1:3" s="28" customFormat="1" ht="15">
      <c r="A167" s="97">
        <v>4</v>
      </c>
      <c r="B167" s="91" t="s">
        <v>77</v>
      </c>
      <c r="C167" s="129">
        <f>IF(C165=0,0,C166/C165)</f>
        <v>2.0458983825228443</v>
      </c>
    </row>
    <row r="168" spans="1:3" s="28" customFormat="1" ht="15.75" thickBot="1">
      <c r="A168" s="98">
        <v>5</v>
      </c>
      <c r="B168" s="95" t="s">
        <v>11</v>
      </c>
      <c r="C168" s="130">
        <f>C166*12</f>
        <v>467495.96400000004</v>
      </c>
    </row>
    <row r="169" spans="1:5" s="106" customFormat="1" ht="43.5" customHeight="1">
      <c r="A169" s="162" t="s">
        <v>99</v>
      </c>
      <c r="B169" s="162"/>
      <c r="C169" s="162"/>
      <c r="D169" s="162"/>
      <c r="E169" s="110"/>
    </row>
    <row r="170" spans="1:7" s="106" customFormat="1" ht="70.5" customHeight="1">
      <c r="A170" s="162"/>
      <c r="B170" s="162"/>
      <c r="C170" s="162"/>
      <c r="D170" s="162"/>
      <c r="E170" s="110"/>
      <c r="F170" s="107"/>
      <c r="G170" s="108"/>
    </row>
    <row r="171" spans="1:7" s="28" customFormat="1" ht="68.25" customHeight="1">
      <c r="A171" s="162" t="s">
        <v>95</v>
      </c>
      <c r="B171" s="162"/>
      <c r="C171" s="162"/>
      <c r="D171" s="162"/>
      <c r="E171" s="162"/>
      <c r="F171" s="34"/>
      <c r="G171" s="30"/>
    </row>
    <row r="172" spans="1:6" s="99" customFormat="1" ht="57.75" customHeight="1">
      <c r="A172" s="11"/>
      <c r="B172" s="12"/>
      <c r="C172" s="11"/>
      <c r="D172" s="11"/>
      <c r="E172" s="11"/>
      <c r="F172" s="96"/>
    </row>
    <row r="173" ht="15.75" customHeight="1" hidden="1"/>
  </sheetData>
  <sheetProtection/>
  <mergeCells count="232">
    <mergeCell ref="A142:G142"/>
    <mergeCell ref="A151:G151"/>
    <mergeCell ref="A130:G130"/>
    <mergeCell ref="A171:E171"/>
    <mergeCell ref="A160:G160"/>
    <mergeCell ref="A169:D169"/>
    <mergeCell ref="A152:G152"/>
    <mergeCell ref="B154:C154"/>
    <mergeCell ref="B156:B157"/>
    <mergeCell ref="A170:D170"/>
    <mergeCell ref="E158:G158"/>
    <mergeCell ref="E157:G157"/>
    <mergeCell ref="B158:C158"/>
    <mergeCell ref="B159:C159"/>
    <mergeCell ref="A156:A157"/>
    <mergeCell ref="IL130:IR130"/>
    <mergeCell ref="FT130:FZ130"/>
    <mergeCell ref="GA130:GG130"/>
    <mergeCell ref="GH130:GN130"/>
    <mergeCell ref="GO130:GU130"/>
    <mergeCell ref="IS130:IV130"/>
    <mergeCell ref="A131:G131"/>
    <mergeCell ref="GV130:HB130"/>
    <mergeCell ref="HC130:HI130"/>
    <mergeCell ref="HJ130:HP130"/>
    <mergeCell ref="HQ130:HW130"/>
    <mergeCell ref="HX130:ID130"/>
    <mergeCell ref="IE130:IK130"/>
    <mergeCell ref="FF130:FL130"/>
    <mergeCell ref="FM130:FS130"/>
    <mergeCell ref="E75:G75"/>
    <mergeCell ref="DP130:DV130"/>
    <mergeCell ref="DW130:EC130"/>
    <mergeCell ref="ED130:EJ130"/>
    <mergeCell ref="EK130:EQ130"/>
    <mergeCell ref="ER130:EX130"/>
    <mergeCell ref="AJ130:AP130"/>
    <mergeCell ref="AQ130:AW130"/>
    <mergeCell ref="AX130:BD130"/>
    <mergeCell ref="BE130:BK130"/>
    <mergeCell ref="EY130:FE130"/>
    <mergeCell ref="BZ130:CF130"/>
    <mergeCell ref="CG130:CM130"/>
    <mergeCell ref="CN130:CT130"/>
    <mergeCell ref="CU130:DA130"/>
    <mergeCell ref="DB130:DH130"/>
    <mergeCell ref="DI130:DO130"/>
    <mergeCell ref="BL130:BR130"/>
    <mergeCell ref="BS130:BY130"/>
    <mergeCell ref="H130:N130"/>
    <mergeCell ref="O130:U130"/>
    <mergeCell ref="V130:AB130"/>
    <mergeCell ref="AC130:AI130"/>
    <mergeCell ref="FF114:FL114"/>
    <mergeCell ref="FM114:FS114"/>
    <mergeCell ref="FT114:FZ114"/>
    <mergeCell ref="GA114:GG114"/>
    <mergeCell ref="GH114:GN114"/>
    <mergeCell ref="GO114:GU114"/>
    <mergeCell ref="IS114:IV114"/>
    <mergeCell ref="GV114:HB114"/>
    <mergeCell ref="HC114:HI114"/>
    <mergeCell ref="HJ114:HP114"/>
    <mergeCell ref="HQ114:HW114"/>
    <mergeCell ref="HX114:ID114"/>
    <mergeCell ref="IE114:IK114"/>
    <mergeCell ref="IL114:IR114"/>
    <mergeCell ref="DP114:DV114"/>
    <mergeCell ref="DW114:EC114"/>
    <mergeCell ref="ED114:EJ114"/>
    <mergeCell ref="EK114:EQ114"/>
    <mergeCell ref="ER114:EX114"/>
    <mergeCell ref="EY114:FE114"/>
    <mergeCell ref="BZ114:CF114"/>
    <mergeCell ref="CG114:CM114"/>
    <mergeCell ref="CN114:CT114"/>
    <mergeCell ref="CU114:DA114"/>
    <mergeCell ref="DB114:DH114"/>
    <mergeCell ref="DI114:DO114"/>
    <mergeCell ref="AJ114:AP114"/>
    <mergeCell ref="AQ114:AW114"/>
    <mergeCell ref="AX114:BD114"/>
    <mergeCell ref="BE114:BK114"/>
    <mergeCell ref="BL114:BR114"/>
    <mergeCell ref="BS114:BY114"/>
    <mergeCell ref="HQ104:HW104"/>
    <mergeCell ref="HX104:ID104"/>
    <mergeCell ref="IE104:IK104"/>
    <mergeCell ref="IL104:IR104"/>
    <mergeCell ref="IS104:IV104"/>
    <mergeCell ref="A114:G114"/>
    <mergeCell ref="H114:N114"/>
    <mergeCell ref="O114:U114"/>
    <mergeCell ref="V114:AB114"/>
    <mergeCell ref="AC114:AI114"/>
    <mergeCell ref="GA104:GG104"/>
    <mergeCell ref="GH104:GN104"/>
    <mergeCell ref="GO104:GU104"/>
    <mergeCell ref="GV104:HB104"/>
    <mergeCell ref="HC104:HI104"/>
    <mergeCell ref="HJ104:HP104"/>
    <mergeCell ref="EK104:EQ104"/>
    <mergeCell ref="ER104:EX104"/>
    <mergeCell ref="EY104:FE104"/>
    <mergeCell ref="FF104:FL104"/>
    <mergeCell ref="FM104:FS104"/>
    <mergeCell ref="FT104:FZ104"/>
    <mergeCell ref="CU104:DA104"/>
    <mergeCell ref="DB104:DH104"/>
    <mergeCell ref="DI104:DO104"/>
    <mergeCell ref="DP104:DV104"/>
    <mergeCell ref="DW104:EC104"/>
    <mergeCell ref="ED104:EJ104"/>
    <mergeCell ref="BE104:BK104"/>
    <mergeCell ref="BL104:BR104"/>
    <mergeCell ref="BS104:BY104"/>
    <mergeCell ref="BZ104:CF104"/>
    <mergeCell ref="CG104:CM104"/>
    <mergeCell ref="CN104:CT104"/>
    <mergeCell ref="HQ82:HW82"/>
    <mergeCell ref="HX82:ID82"/>
    <mergeCell ref="IE82:IK82"/>
    <mergeCell ref="IL82:IR82"/>
    <mergeCell ref="IS82:IV82"/>
    <mergeCell ref="A104:G104"/>
    <mergeCell ref="H104:N104"/>
    <mergeCell ref="O104:U104"/>
    <mergeCell ref="V104:AB104"/>
    <mergeCell ref="AC104:AI104"/>
    <mergeCell ref="GA82:GG82"/>
    <mergeCell ref="GH82:GN82"/>
    <mergeCell ref="GO82:GU82"/>
    <mergeCell ref="GV82:HB82"/>
    <mergeCell ref="HC82:HI82"/>
    <mergeCell ref="HJ82:HP82"/>
    <mergeCell ref="HQ71:HW71"/>
    <mergeCell ref="HX71:ID71"/>
    <mergeCell ref="IE71:IK71"/>
    <mergeCell ref="IL71:IR71"/>
    <mergeCell ref="IS71:IV71"/>
    <mergeCell ref="A82:G82"/>
    <mergeCell ref="H82:N82"/>
    <mergeCell ref="O82:U82"/>
    <mergeCell ref="V82:AB82"/>
    <mergeCell ref="AC82:AI82"/>
    <mergeCell ref="GA71:GG71"/>
    <mergeCell ref="GH71:GN71"/>
    <mergeCell ref="GO71:GU71"/>
    <mergeCell ref="GV71:HB71"/>
    <mergeCell ref="HC71:HI71"/>
    <mergeCell ref="HJ71:HP71"/>
    <mergeCell ref="AJ104:AP104"/>
    <mergeCell ref="AQ104:AW104"/>
    <mergeCell ref="A33:B33"/>
    <mergeCell ref="H71:N71"/>
    <mergeCell ref="O71:U71"/>
    <mergeCell ref="V71:AB71"/>
    <mergeCell ref="AC71:AI71"/>
    <mergeCell ref="A71:G71"/>
    <mergeCell ref="A49:G50"/>
    <mergeCell ref="B99:C99"/>
    <mergeCell ref="A1:G1"/>
    <mergeCell ref="A9:G11"/>
    <mergeCell ref="A4:G6"/>
    <mergeCell ref="A37:G42"/>
    <mergeCell ref="A2:G2"/>
    <mergeCell ref="A48:G48"/>
    <mergeCell ref="A44:G45"/>
    <mergeCell ref="A46:G47"/>
    <mergeCell ref="A36:F36"/>
    <mergeCell ref="A7:G8"/>
    <mergeCell ref="AQ82:AW82"/>
    <mergeCell ref="CG71:CM71"/>
    <mergeCell ref="A12:G12"/>
    <mergeCell ref="A30:G32"/>
    <mergeCell ref="BS71:BY71"/>
    <mergeCell ref="BZ71:CF71"/>
    <mergeCell ref="AX82:BD82"/>
    <mergeCell ref="BE82:BK82"/>
    <mergeCell ref="BL82:BR82"/>
    <mergeCell ref="BS82:BY82"/>
    <mergeCell ref="A20:G21"/>
    <mergeCell ref="A23:G25"/>
    <mergeCell ref="A34:G34"/>
    <mergeCell ref="A35:G35"/>
    <mergeCell ref="A43:G43"/>
    <mergeCell ref="BL71:BR71"/>
    <mergeCell ref="AX71:BD71"/>
    <mergeCell ref="BE71:BK71"/>
    <mergeCell ref="A56:G57"/>
    <mergeCell ref="A58:G59"/>
    <mergeCell ref="BZ82:CF82"/>
    <mergeCell ref="CG82:CM82"/>
    <mergeCell ref="CN82:CT82"/>
    <mergeCell ref="CU82:DA82"/>
    <mergeCell ref="DB82:DH82"/>
    <mergeCell ref="DI82:DO82"/>
    <mergeCell ref="A60:G61"/>
    <mergeCell ref="B62:C62"/>
    <mergeCell ref="DB71:DH71"/>
    <mergeCell ref="DI71:DO71"/>
    <mergeCell ref="CN71:CT71"/>
    <mergeCell ref="CU71:DA71"/>
    <mergeCell ref="EK71:EQ71"/>
    <mergeCell ref="ER71:EX71"/>
    <mergeCell ref="ED82:EJ82"/>
    <mergeCell ref="EK82:EQ82"/>
    <mergeCell ref="ER82:EX82"/>
    <mergeCell ref="DP82:DV82"/>
    <mergeCell ref="DW82:EC82"/>
    <mergeCell ref="DP71:DV71"/>
    <mergeCell ref="DW71:EC71"/>
    <mergeCell ref="AX104:BD104"/>
    <mergeCell ref="A15:B15"/>
    <mergeCell ref="A17:B17"/>
    <mergeCell ref="A63:G63"/>
    <mergeCell ref="A26:G29"/>
    <mergeCell ref="A54:G55"/>
    <mergeCell ref="A51:B51"/>
    <mergeCell ref="AJ71:AP71"/>
    <mergeCell ref="AQ71:AW71"/>
    <mergeCell ref="AJ82:AP82"/>
    <mergeCell ref="B100:C100"/>
    <mergeCell ref="EY71:FE71"/>
    <mergeCell ref="FF71:FL71"/>
    <mergeCell ref="FM71:FS71"/>
    <mergeCell ref="FT71:FZ71"/>
    <mergeCell ref="EY82:FE82"/>
    <mergeCell ref="FF82:FL82"/>
    <mergeCell ref="FM82:FS82"/>
    <mergeCell ref="FT82:FZ82"/>
    <mergeCell ref="ED71:EJ71"/>
  </mergeCells>
  <printOptions/>
  <pageMargins left="0.7480314960629921" right="0.35433070866141736" top="0.39" bottom="0.36" header="0.39" footer="0.22"/>
  <pageSetup fitToHeight="3" horizontalDpi="600" verticalDpi="600" orientation="portrait" paperSize="9" scale="50" r:id="rId1"/>
  <headerFooter alignWithMargins="0">
    <oddFooter>&amp;R&amp;P</oddFooter>
  </headerFooter>
  <rowBreaks count="2" manualBreakCount="2">
    <brk id="61" max="6" man="1"/>
    <brk id="12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13.375" style="0" customWidth="1"/>
    <col min="2" max="2" width="35.50390625" style="0" customWidth="1"/>
    <col min="3" max="3" width="32.125" style="0" customWidth="1"/>
    <col min="4" max="4" width="29.00390625" style="0" customWidth="1"/>
    <col min="5" max="5" width="27.00390625" style="0" customWidth="1"/>
  </cols>
  <sheetData>
    <row r="1" spans="1:5" ht="18">
      <c r="A1" s="192" t="s">
        <v>94</v>
      </c>
      <c r="B1" s="192"/>
      <c r="C1" s="192"/>
      <c r="D1" s="192"/>
      <c r="E1" s="192"/>
    </row>
    <row r="2" ht="15.75" thickBot="1">
      <c r="A2" s="137"/>
    </row>
    <row r="3" spans="1:5" ht="18">
      <c r="A3" s="149" t="s">
        <v>89</v>
      </c>
      <c r="B3" s="147" t="s">
        <v>109</v>
      </c>
      <c r="C3" s="147" t="s">
        <v>90</v>
      </c>
      <c r="D3" s="147" t="s">
        <v>91</v>
      </c>
      <c r="E3" s="147" t="s">
        <v>92</v>
      </c>
    </row>
    <row r="4" spans="1:5" ht="18" thickBot="1">
      <c r="A4" s="150">
        <v>1</v>
      </c>
      <c r="B4" s="156" t="s">
        <v>152</v>
      </c>
      <c r="C4" s="157">
        <v>600</v>
      </c>
      <c r="D4" s="157">
        <v>10</v>
      </c>
      <c r="E4" s="148">
        <f aca="true" t="shared" si="0" ref="E4:E10">C4*D4</f>
        <v>6000</v>
      </c>
    </row>
    <row r="5" spans="1:5" ht="18" thickBot="1">
      <c r="A5" s="150">
        <v>2</v>
      </c>
      <c r="B5" s="156" t="s">
        <v>153</v>
      </c>
      <c r="C5" s="157">
        <v>400</v>
      </c>
      <c r="D5" s="157">
        <v>10</v>
      </c>
      <c r="E5" s="148">
        <f t="shared" si="0"/>
        <v>4000</v>
      </c>
    </row>
    <row r="6" spans="1:5" ht="18" thickBot="1">
      <c r="A6" s="150">
        <v>3</v>
      </c>
      <c r="B6" s="156" t="s">
        <v>154</v>
      </c>
      <c r="C6" s="157">
        <v>350</v>
      </c>
      <c r="D6" s="157">
        <v>8</v>
      </c>
      <c r="E6" s="148">
        <f t="shared" si="0"/>
        <v>2800</v>
      </c>
    </row>
    <row r="7" spans="1:5" ht="18" thickBot="1">
      <c r="A7" s="150">
        <v>4</v>
      </c>
      <c r="B7" s="156" t="s">
        <v>155</v>
      </c>
      <c r="C7" s="157">
        <v>800</v>
      </c>
      <c r="D7" s="157">
        <v>2</v>
      </c>
      <c r="E7" s="148">
        <f t="shared" si="0"/>
        <v>1600</v>
      </c>
    </row>
    <row r="8" spans="1:5" ht="18" thickBot="1">
      <c r="A8" s="150">
        <v>5</v>
      </c>
      <c r="B8" s="156" t="s">
        <v>156</v>
      </c>
      <c r="C8" s="157">
        <v>1200</v>
      </c>
      <c r="D8" s="157">
        <v>3</v>
      </c>
      <c r="E8" s="148">
        <f t="shared" si="0"/>
        <v>3600</v>
      </c>
    </row>
    <row r="9" spans="1:5" ht="18" thickBot="1">
      <c r="A9" s="150">
        <v>6</v>
      </c>
      <c r="B9" s="156" t="s">
        <v>157</v>
      </c>
      <c r="C9" s="157">
        <v>4000</v>
      </c>
      <c r="D9" s="157">
        <v>7</v>
      </c>
      <c r="E9" s="148">
        <f t="shared" si="0"/>
        <v>28000</v>
      </c>
    </row>
    <row r="10" spans="1:5" ht="18" thickBot="1">
      <c r="A10" s="150">
        <v>7</v>
      </c>
      <c r="B10" s="156" t="s">
        <v>158</v>
      </c>
      <c r="C10" s="157">
        <v>2000</v>
      </c>
      <c r="D10" s="157">
        <v>6</v>
      </c>
      <c r="E10" s="148">
        <f t="shared" si="0"/>
        <v>12000</v>
      </c>
    </row>
    <row r="11" spans="1:5" ht="18">
      <c r="A11" s="150"/>
      <c r="B11" s="150" t="s">
        <v>93</v>
      </c>
      <c r="C11" s="148">
        <f>SUM(C4:C10)</f>
        <v>9350</v>
      </c>
      <c r="D11" s="148">
        <f>SUM(D4:D10)</f>
        <v>46</v>
      </c>
      <c r="E11" s="148">
        <f>SUM(E4:E10)</f>
        <v>58000</v>
      </c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K23"/>
  <sheetViews>
    <sheetView tabSelected="1" zoomScalePageLayoutView="0" workbookViewId="0" topLeftCell="A4">
      <selection activeCell="A16" sqref="A16:K19"/>
    </sheetView>
  </sheetViews>
  <sheetFormatPr defaultColWidth="9.00390625" defaultRowHeight="12.75"/>
  <sheetData>
    <row r="1" spans="1:11" s="5" customFormat="1" ht="24.75" customHeight="1">
      <c r="A1" s="193" t="s">
        <v>16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30.75" customHeight="1">
      <c r="A2" s="194" t="s">
        <v>17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1" customFormat="1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197" t="s">
        <v>15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ht="12.7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1" ht="12.7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ht="12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</row>
    <row r="8" spans="1:11" ht="12.7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12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1:11" ht="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1" customFormat="1" ht="17.25">
      <c r="A11" s="198" t="s">
        <v>18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</row>
    <row r="12" spans="1:11" s="1" customFormat="1" ht="17.25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</row>
    <row r="13" spans="1:11" s="1" customFormat="1" ht="24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 s="1" customFormat="1" ht="17.25" hidden="1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</row>
    <row r="15" spans="1:11" s="1" customFormat="1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1" customFormat="1" ht="17.25">
      <c r="A16" s="195" t="s">
        <v>166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</row>
    <row r="17" spans="1:11" s="1" customFormat="1" ht="17.25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</row>
    <row r="18" spans="1:11" s="1" customFormat="1" ht="102" customHeight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</row>
    <row r="19" spans="1:11" s="1" customFormat="1" ht="17.25" hidden="1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</row>
    <row r="20" s="1" customFormat="1" ht="17.25"/>
    <row r="21" spans="1:11" s="1" customFormat="1" ht="17.25">
      <c r="A21" s="196" t="s">
        <v>19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</row>
    <row r="22" spans="1:11" s="1" customFormat="1" ht="17.2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</row>
    <row r="23" spans="1:11" s="1" customFormat="1" ht="51.75" customHeight="1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="1" customFormat="1" ht="17.25"/>
    <row r="25" s="1" customFormat="1" ht="17.25"/>
  </sheetData>
  <sheetProtection/>
  <mergeCells count="6">
    <mergeCell ref="A1:K1"/>
    <mergeCell ref="A2:K2"/>
    <mergeCell ref="A16:K19"/>
    <mergeCell ref="A21:K23"/>
    <mergeCell ref="A4:K9"/>
    <mergeCell ref="A11:K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Генчик</dc:creator>
  <cp:keywords/>
  <dc:description/>
  <cp:lastModifiedBy>User</cp:lastModifiedBy>
  <cp:lastPrinted>2023-07-27T07:28:33Z</cp:lastPrinted>
  <dcterms:created xsi:type="dcterms:W3CDTF">2009-05-20T11:30:47Z</dcterms:created>
  <dcterms:modified xsi:type="dcterms:W3CDTF">2023-08-07T15:34:58Z</dcterms:modified>
  <cp:category/>
  <cp:version/>
  <cp:contentType/>
  <cp:contentStatus/>
</cp:coreProperties>
</file>