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228" activeTab="1"/>
  </bookViews>
  <sheets>
    <sheet name="БизнесПлан" sheetId="1" r:id="rId1"/>
    <sheet name="Инструкция" sheetId="2" r:id="rId2"/>
    <sheet name="Лист1" sheetId="3" r:id="rId3"/>
  </sheets>
  <definedNames>
    <definedName name="месСебест">'БизнесПлан'!$E$126</definedName>
    <definedName name="месячнаяПрограмма">'БизнесПлан'!#REF!</definedName>
    <definedName name="_xlnm.Print_Area" localSheetId="0">'БизнесПлан'!$A$1:$G$164</definedName>
  </definedNames>
  <calcPr fullCalcOnLoad="1"/>
</workbook>
</file>

<file path=xl/sharedStrings.xml><?xml version="1.0" encoding="utf-8"?>
<sst xmlns="http://schemas.openxmlformats.org/spreadsheetml/2006/main" count="199" uniqueCount="164">
  <si>
    <t>в том числе:</t>
  </si>
  <si>
    <t>3.2. Условия, необходимые для реализации производства:</t>
  </si>
  <si>
    <t>3.3. Реализация продукции</t>
  </si>
  <si>
    <t>Наименование затрат и документов</t>
  </si>
  <si>
    <t>Итого:</t>
  </si>
  <si>
    <t>Наименование затрат</t>
  </si>
  <si>
    <t>Стоимость (руб.)</t>
  </si>
  <si>
    <t>ВСЕГО ЗАТРАТ:</t>
  </si>
  <si>
    <t>Наименование составляющих цены</t>
  </si>
  <si>
    <t>Продукция</t>
  </si>
  <si>
    <t>6.1. Среднемесячная выручка от реализации продукции</t>
  </si>
  <si>
    <t>6.2. Среднемесячная прибыль и рентабельность производства продукции, товаров, услуг.</t>
  </si>
  <si>
    <t>Совокупный годовой (чистый) доход (строка 3, табл. №9 х 12)</t>
  </si>
  <si>
    <t>Совокупный годовой (чистый) доход подлежит налогообложению в установленном законом порядке.</t>
  </si>
  <si>
    <t xml:space="preserve">1.5. Общая стоимость проекта (руб.) </t>
  </si>
  <si>
    <t xml:space="preserve">средства, привлекаемые из других источников </t>
  </si>
  <si>
    <t xml:space="preserve">вложение собственных средств </t>
  </si>
  <si>
    <t xml:space="preserve">1.3. Вид предпринимательской деятельности с перечислением видов выпускаемой продукции, товаров, услуг и т.д. :
</t>
  </si>
  <si>
    <t>инструкция: работать с БП достаточно просто.</t>
  </si>
  <si>
    <t>для заполнения полей типа такого:</t>
  </si>
  <si>
    <t>….нужно совершить двойной щелчок после последней написанной буквы, ( в примере обведено место  розовым овалом, а в реальном  БП, конечно, никаких овалов не будет), и начать писать то, что Вы хотите туда написать.</t>
  </si>
  <si>
    <t>Размышлений требует таблица 5. в ней в столбце 2 надо перечислить продаваемые товары или услуги, в столбце 5 - указать стоимость всех материалов на 1 ед. каждого изделия или услуги, в столбце 6 - объем данной услуги в месяц (просто числом), в столбце 4 оставить " 1" во всех ячейках</t>
  </si>
  <si>
    <t>Аренда (помещения, гаража, автотранспортных средств и т.д.)</t>
  </si>
  <si>
    <t>Итог</t>
  </si>
  <si>
    <t>Взносы в фонды</t>
  </si>
  <si>
    <t>Зарплата на одного</t>
  </si>
  <si>
    <t>Количество работников</t>
  </si>
  <si>
    <t xml:space="preserve">предпринимательского проекта : </t>
  </si>
  <si>
    <t>ВСЕГО:</t>
  </si>
  <si>
    <t xml:space="preserve"> БИЗНЕС – ПЛАН</t>
  </si>
  <si>
    <t>подтверждающие документы прилагаются</t>
  </si>
  <si>
    <t>I.    ИНФОРМАЦИОННЫЕ ДАННЫЕ</t>
  </si>
  <si>
    <t>2.                СУЩЕСТВО ПРОЕКТА</t>
  </si>
  <si>
    <t>3. ПЛАН ПРОИЗВОДСТВА И СБЫТА ПРОДУКЦИИ, ТОВАРОВ, УСЛУГ.</t>
  </si>
  <si>
    <t xml:space="preserve">другие условия: </t>
  </si>
  <si>
    <t>4. ОБОСНОВАНИЕ СТОИМОСТИ ПРОЕКТА</t>
  </si>
  <si>
    <t>Стоимость, рублей</t>
  </si>
  <si>
    <t xml:space="preserve">4.1. Организационные затраты </t>
  </si>
  <si>
    <t>Таблица 1</t>
  </si>
  <si>
    <t xml:space="preserve">4.2. Общая стоимость проекта </t>
  </si>
  <si>
    <t>Источник финансирования</t>
  </si>
  <si>
    <t>Таблица 2</t>
  </si>
  <si>
    <t xml:space="preserve">Основные средства         </t>
  </si>
  <si>
    <t xml:space="preserve">Материальные запасы         </t>
  </si>
  <si>
    <t>Ремонт и монтаж</t>
  </si>
  <si>
    <t>4.3. Затраты на приобретение основных средств и материальных запасов</t>
  </si>
  <si>
    <t>Таблица 3</t>
  </si>
  <si>
    <t xml:space="preserve">Перечень затрат </t>
  </si>
  <si>
    <t>Единица измерения</t>
  </si>
  <si>
    <t>Общая стоимость, рублей</t>
  </si>
  <si>
    <t>Таблица 4</t>
  </si>
  <si>
    <t>4.4. Затраты на содержание основных средств</t>
  </si>
  <si>
    <t>Стоимость затрат, рублей</t>
  </si>
  <si>
    <t>4.5. Затраты на создание запасов сырья, материалов, комплектующих изделий</t>
  </si>
  <si>
    <t>№ п/п</t>
  </si>
  <si>
    <t>Таблица  5</t>
  </si>
  <si>
    <t>Наименование материала</t>
  </si>
  <si>
    <t>количество</t>
  </si>
  <si>
    <t>Стоимость 1 единицы материала, рублей</t>
  </si>
  <si>
    <t>Период, на который делаются запасы</t>
  </si>
  <si>
    <t>Объем материала на месяц, рублей</t>
  </si>
  <si>
    <t>5. РАСЧЕТ СЕБЕСТОИМОСТИ ПРОДУКЦИИ, ТОВАРОВ, УСЛУГ И ЦЕНЫ ИХ РЕАЛИЗАЦИИ</t>
  </si>
  <si>
    <t>Таблица 6</t>
  </si>
  <si>
    <t>Наименование составляющих себестоимости продукции</t>
  </si>
  <si>
    <t>Сырье и материалы (графа 6 таблицы 5 или данные калькуляции в расчете на месяц)</t>
  </si>
  <si>
    <t>Затраты на аренду (1 месяц)</t>
  </si>
  <si>
    <t>Другие затраты, относимые на себестоимость</t>
  </si>
  <si>
    <t>Итого производственных расходов, т.е. себестоимость месячного объема продукции в месяц</t>
  </si>
  <si>
    <t>5.1 Себестоимость объема выпускаемой продукции,  товаров   услуг в месяц, рублей</t>
  </si>
  <si>
    <t>5.2. Цена реализации продукции</t>
  </si>
  <si>
    <t>Таблица 7</t>
  </si>
  <si>
    <t>Себестоимость единицы продукции (услуг), то есть соотношение себестоимости  объема продукции в месяц (строка 5 табл. №6), к объему производства продукции в месяц(количество):</t>
  </si>
  <si>
    <t>Себестоимость единицы продукции  (строка 6 табл. №6),рублей</t>
  </si>
  <si>
    <t>Минимальная рентабельность ( строка 1 *строка 2 / 100%</t>
  </si>
  <si>
    <t>Минимальная рентабельность,%</t>
  </si>
  <si>
    <t>Средняя розничная цена реализации аналогичной продукции через торговую сеть, рублей</t>
  </si>
  <si>
    <t>6. ОБОСНОВАНИЕ СОСТОЯТЕЛЬНОСТИ ПРОЕКТА</t>
  </si>
  <si>
    <t>Минимальная цена реализации продукции, (строка 1 + строка 3), рублей</t>
  </si>
  <si>
    <t>Таблица 8</t>
  </si>
  <si>
    <t>Наименование показателя</t>
  </si>
  <si>
    <t>един измерения</t>
  </si>
  <si>
    <t>Среднемесячный объем реализации продукции в натуральном выражении</t>
  </si>
  <si>
    <t>Таблица 9</t>
  </si>
  <si>
    <t>Общий валовый доход в месяц (строка 3 таблицы 8)</t>
  </si>
  <si>
    <t>Чистый доход в месяц (строка 1 минус строка 2)</t>
  </si>
  <si>
    <t>Рентабельность, % (строка 3/строка 2) х 100, %</t>
  </si>
  <si>
    <t>Планируемая цена реализации единицы продукции, рублей</t>
  </si>
  <si>
    <t>Себестоимость объема всей продукции в месяц (строка 5 таблицы 6)</t>
  </si>
  <si>
    <t>Количество                     в мес</t>
  </si>
  <si>
    <t xml:space="preserve">2.4. Намечаемые объемы выпуска и реализации продукции, товаров, услуг: </t>
  </si>
  <si>
    <t>частичное возмещение Министерством социально-демографической и семейной политики Самарской области</t>
  </si>
  <si>
    <t>Валовый доход в месяц от реализации продукции (строка 1 х строка 2), рублей</t>
  </si>
  <si>
    <t>1.4. Форма собственности:частная собственность</t>
  </si>
  <si>
    <t>мобильная связь+интернет</t>
  </si>
  <si>
    <t>2.5. Время, необходимое для начала деятельности: 2 месяца</t>
  </si>
  <si>
    <t>затраты на профессиональное обучение и повышение квалификации</t>
  </si>
  <si>
    <t>2.6. Требуется ли разрешение соответствующих органов (СЭС, пожарная охрана и т.д.): не требуется.</t>
  </si>
  <si>
    <t>Свидетельство о регистрации (регистрационные сборы)</t>
  </si>
  <si>
    <t xml:space="preserve">Затраты на профессиональные обучение и повышение квалификации </t>
  </si>
  <si>
    <t>2 шт</t>
  </si>
  <si>
    <t>шт</t>
  </si>
  <si>
    <t>уп</t>
  </si>
  <si>
    <t>Личные средства</t>
  </si>
  <si>
    <t>вложение собственных средств</t>
  </si>
  <si>
    <t>помещение, энергоносители (эл.энергия, вода, газ): на дому, по месту проживания.</t>
  </si>
  <si>
    <t>Уровень цены (по сравнению с аналогом): на начальном этапе принято решение искусственно незначительно занизить цену конечного продукта в разумном соотношении цена-качество для привлечения целевой аудитории и возможности составить конкуренцию для уже существующих на рынке продуктов.</t>
  </si>
  <si>
    <t xml:space="preserve">Социальный контракт </t>
  </si>
  <si>
    <t>Социальный контракт (Личные средства - 80р.)</t>
  </si>
  <si>
    <t>Стол</t>
  </si>
  <si>
    <t xml:space="preserve">1.3. Вид предпринимательской деятельности с перечислением видов выпускаемой продукции, товаров, услуг и т.д.:Самозанятость. Услуги по маникюру и педикюру.
</t>
  </si>
  <si>
    <t>инструмент (перечислить): не требуется</t>
  </si>
  <si>
    <t xml:space="preserve">Конкурентная способность (наличие конкурента): изучив конкурентов и их предложения решено предложить потенциальным покупателям и клиентам изделия и услуги, которые представлены на рынке в недостаточном колличестве. А именно заполнить нишу качествено производя услугу, а также оригинальными рисунками на ногтях.
</t>
  </si>
  <si>
    <t>Каналы сбыта (магазины, розничная торговля, реализация на дому, по договорам с предприятиями и т.д.): среди знакомых, родственников,визитки, листовки (За счет личных средств).</t>
  </si>
  <si>
    <t>Реклама (необходимость, её виды): реализация продукции через социальные сети, в дальнейшем планируется печать визиток, листовок и запуск таргета(За счет личных средств).</t>
  </si>
  <si>
    <t>Сухожар</t>
  </si>
  <si>
    <t>Аппартат для маникюра/педикюра</t>
  </si>
  <si>
    <t>Лампа</t>
  </si>
  <si>
    <t>Ножницы</t>
  </si>
  <si>
    <t>Вытяжка</t>
  </si>
  <si>
    <t>Тележка большая с ящиками</t>
  </si>
  <si>
    <t>Подставка для рук малая</t>
  </si>
  <si>
    <t>Кусачки</t>
  </si>
  <si>
    <t xml:space="preserve">Кресло педикюрное </t>
  </si>
  <si>
    <t xml:space="preserve">Стул мастера </t>
  </si>
  <si>
    <t xml:space="preserve">Стул клиента </t>
  </si>
  <si>
    <t xml:space="preserve"> шт</t>
  </si>
  <si>
    <t>Гель-лак в ассортименте (5 шт по 10 мл)</t>
  </si>
  <si>
    <t xml:space="preserve">шт </t>
  </si>
  <si>
    <t>Сумма планируемых затрат (из месячной потребности) на другие производственные нужды (эл. энергия, вода, газ, тепло, связь, транспортные расходы, коммунальные услуги, реклама.)</t>
  </si>
  <si>
    <t xml:space="preserve">Салфетки </t>
  </si>
  <si>
    <t xml:space="preserve">Пилочки </t>
  </si>
  <si>
    <t xml:space="preserve">Апельсиновые палочки </t>
  </si>
  <si>
    <t xml:space="preserve">Перчатки </t>
  </si>
  <si>
    <t>Бафф</t>
  </si>
  <si>
    <t xml:space="preserve">Крафт пакет </t>
  </si>
  <si>
    <t>Маска</t>
  </si>
  <si>
    <t xml:space="preserve"> «____»___________2023 г.           ________________          ____________________
                                      подпись                        Ф.И.О
                                                                                          </t>
  </si>
  <si>
    <t>сырье, материалы, покупные комплектующие изделия (перечислить): гель-лак в ассортименте,салфетки, пилочки, апельсиновые палочки, перчатки, бафф, крафт пакет, маски.</t>
  </si>
  <si>
    <t>Сумма субсидии в рамках социального контракта</t>
  </si>
  <si>
    <t xml:space="preserve">На аренду помещения можно потратить до 15% от общей суммы, запрашиваемой в рамках соц. контракта  </t>
  </si>
  <si>
    <r>
      <t xml:space="preserve">3.1. Краткое описание производственного процесса: </t>
    </r>
    <r>
      <rPr>
        <sz val="12"/>
        <color indexed="10"/>
        <rFont val="Courier New"/>
        <family val="3"/>
      </rPr>
      <t>Клиент связывается со мной через социальные сети, приезжает в назначенное время по указанному адресу, показываю клиенту его индивидуальный набор (пилочка, апельсиновая палочка, бафф), показываю пакет со стерильно обработанными инструментами и приступаю к работе. После оказанной услуги отдаю клиенту индивидуальнй набор, и принимаю оплату на карту.</t>
    </r>
  </si>
  <si>
    <r>
      <t xml:space="preserve">2.3. Характеристики выпускаемой продукции, товаров, услуг: </t>
    </r>
    <r>
      <rPr>
        <sz val="12"/>
        <color indexed="10"/>
        <rFont val="Courier New"/>
        <family val="3"/>
      </rPr>
      <t>Моими преимуществами в данной сфере деятельности являются быстрая и качественная работа, наличие индивидульных приборов для клиенты, качественная обработка инструментов.</t>
    </r>
  </si>
  <si>
    <r>
      <t xml:space="preserve">приобретение основных средств, материальных запасов (перечислить): </t>
    </r>
    <r>
      <rPr>
        <sz val="12"/>
        <color indexed="10"/>
        <rFont val="Courier New"/>
        <family val="3"/>
      </rPr>
      <t>сухожар, аппарат для маникюра/педикюра, лампа, ножницы для маникюра,вытяжка,тележка с ящиками, подставка для рук малая, кусачки, кресло педикюрное, стол, стул мастера, стул клиента.</t>
    </r>
  </si>
  <si>
    <t>В эту ячейку закладывается налог+данные таблицы 4</t>
  </si>
  <si>
    <t>Сюда ставим итоговое количество услуг из таблицы, размещенной во вкладке "Объемы реализации в месяц".</t>
  </si>
  <si>
    <t xml:space="preserve">Чтобы высчитать среднюю цену за услугу, берется среднее значение из таблицы, размещенной во вкладке "Объемы реализации в месяц". Делим итоговую сумму на итоговое количество. </t>
  </si>
  <si>
    <t>Это выручка, сумма ДО вычета расходов на ведение бизнеса</t>
  </si>
  <si>
    <t>Это реальный, чистый доход в месяц, кторый получит семья</t>
  </si>
  <si>
    <r>
      <t xml:space="preserve">1.1. Фамилия, имя и отчество (последнее - при наличии) предпринимателя: </t>
    </r>
    <r>
      <rPr>
        <sz val="12"/>
        <color indexed="10"/>
        <rFont val="Courier New"/>
        <family val="3"/>
      </rPr>
      <t xml:space="preserve">Потапова Мария Кирилловна Адрес: г. Самара, ул. Молодогвардейская,211, кв 00. Телефон: 8 (927) 000-00-00. ИНН: 000000000000  </t>
    </r>
    <r>
      <rPr>
        <sz val="12"/>
        <rFont val="Courier New"/>
        <family val="3"/>
      </rPr>
      <t xml:space="preserve">          </t>
    </r>
  </si>
  <si>
    <r>
      <t xml:space="preserve">1.2. Год рождения: 01.01. 2022 г. образование: </t>
    </r>
    <r>
      <rPr>
        <sz val="12"/>
        <color indexed="10"/>
        <rFont val="Courier New"/>
        <family val="3"/>
      </rPr>
      <t>средне-специально, Отучилась в феврале 2018 г. в школе ногтевого сервиса. Получила диплом Мастера-универсала. С этого времени практикую более 5 лет.</t>
    </r>
  </si>
  <si>
    <r>
      <t xml:space="preserve">1.6. Место осуществления  предпринимательской деятельности:на дому Адрес: </t>
    </r>
    <r>
      <rPr>
        <sz val="12"/>
        <color indexed="10"/>
        <rFont val="Courier New"/>
        <family val="3"/>
      </rPr>
      <t>г.Самара, ул. Фрунзе 00, кв. 00</t>
    </r>
  </si>
  <si>
    <r>
      <t xml:space="preserve">2.1. Полное название вида предпринимательской деятельности с указанием кодов ОКВЭД: </t>
    </r>
    <r>
      <rPr>
        <sz val="12"/>
        <color indexed="10"/>
        <rFont val="Courier New"/>
        <family val="3"/>
      </rPr>
      <t xml:space="preserve">Самозанятость. Аппаратный маникюр, педикюр. Покрытие гель-лаком. </t>
    </r>
  </si>
  <si>
    <r>
      <t xml:space="preserve">2.2. Полное перечисление выпускаемой продукции, товаров, услуг и т.д.: </t>
    </r>
    <r>
      <rPr>
        <sz val="12"/>
        <color indexed="10"/>
        <rFont val="Courier New"/>
        <family val="3"/>
      </rPr>
      <t>Аппаратный маникюр, педикюр, Покрытие гель-лаком, дизайн на ногтях, снятие предыдущего покрытия.</t>
    </r>
  </si>
  <si>
    <t>Намечаемые объемы реализации услуг (продукции) в месяц</t>
  </si>
  <si>
    <t>№</t>
  </si>
  <si>
    <t>Наименование услуги</t>
  </si>
  <si>
    <t>Цена</t>
  </si>
  <si>
    <t>Количество</t>
  </si>
  <si>
    <t>Сумма</t>
  </si>
  <si>
    <t>ИТОГО:</t>
  </si>
  <si>
    <t>Маникюр с опкрытием гель-лак</t>
  </si>
  <si>
    <t xml:space="preserve">Педикюр гигиенический без покрытия </t>
  </si>
  <si>
    <t>Маникюр с наращиванием</t>
  </si>
  <si>
    <t>В таблицах заполнению подлежат только зеленые ячейки. В ячейки оранжевого цвета заходить не надо. Они рассчитываются автоматически по формулам, встроенным прямо в ячейки.  Все суммы в таблице 9 считаются автоматически и обусловлены другими показателями. Для того, чтобы увеличить выручку необходимо либо увеличивать количество оказываемых услуг, либо увеличивать среднюю стоимость услуг, либо уменьшать себестоимость услуги (то есть расходы на бизнес)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</si>
</sst>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&quot;р.&quot;"/>
    <numFmt numFmtId="180" formatCode="#,##0.00_р_."/>
    <numFmt numFmtId="181" formatCode="0.0%"/>
    <numFmt numFmtId="182" formatCode="[$-FC19]d\ mmmm\ yyyy\ &quot;г.&quot;"/>
    <numFmt numFmtId="183" formatCode="0.000"/>
    <numFmt numFmtId="184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12"/>
      <color indexed="10"/>
      <name val="Courier New"/>
      <family val="3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ourier New"/>
      <family val="3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178" fontId="6" fillId="33" borderId="14" xfId="0" applyNumberFormat="1" applyFont="1" applyFill="1" applyBorder="1" applyAlignment="1" applyProtection="1">
      <alignment horizontal="center" vertical="center" shrinkToFit="1"/>
      <protection/>
    </xf>
    <xf numFmtId="178" fontId="6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178" fontId="6" fillId="0" borderId="0" xfId="0" applyNumberFormat="1" applyFont="1" applyBorder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right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178" fontId="8" fillId="33" borderId="12" xfId="0" applyNumberFormat="1" applyFont="1" applyFill="1" applyBorder="1" applyAlignment="1" applyProtection="1">
      <alignment vertical="top" shrinkToFit="1"/>
      <protection/>
    </xf>
    <xf numFmtId="0" fontId="8" fillId="0" borderId="0" xfId="0" applyFont="1" applyAlignment="1">
      <alignment horizontal="center" wrapText="1"/>
    </xf>
    <xf numFmtId="0" fontId="7" fillId="0" borderId="2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34" borderId="20" xfId="0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horizontal="center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 vertical="top" wrapText="1"/>
      <protection/>
    </xf>
    <xf numFmtId="178" fontId="8" fillId="33" borderId="25" xfId="0" applyNumberFormat="1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34" borderId="28" xfId="0" applyFont="1" applyFill="1" applyBorder="1" applyAlignment="1" applyProtection="1">
      <alignment horizontal="left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9" xfId="0" applyFont="1" applyBorder="1" applyAlignment="1" applyProtection="1">
      <alignment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0" xfId="0" applyFont="1" applyAlignment="1">
      <alignment wrapText="1"/>
    </xf>
    <xf numFmtId="0" fontId="7" fillId="0" borderId="19" xfId="0" applyFont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/>
    </xf>
    <xf numFmtId="178" fontId="8" fillId="33" borderId="12" xfId="0" applyNumberFormat="1" applyFont="1" applyFill="1" applyBorder="1" applyAlignment="1" applyProtection="1">
      <alignment horizontal="center" shrinkToFi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78" fontId="8" fillId="33" borderId="12" xfId="0" applyNumberFormat="1" applyFont="1" applyFill="1" applyBorder="1" applyAlignment="1" applyProtection="1">
      <alignment horizontal="center" vertical="center" shrinkToFit="1"/>
      <protection/>
    </xf>
    <xf numFmtId="178" fontId="7" fillId="33" borderId="25" xfId="0" applyNumberFormat="1" applyFont="1" applyFill="1" applyBorder="1" applyAlignment="1" applyProtection="1">
      <alignment horizontal="left" vertical="center" wrapText="1" shrinkToFit="1"/>
      <protection/>
    </xf>
    <xf numFmtId="178" fontId="7" fillId="33" borderId="31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9" fontId="8" fillId="33" borderId="12" xfId="57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4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/>
      <protection/>
    </xf>
    <xf numFmtId="4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3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172" fontId="6" fillId="34" borderId="12" xfId="43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vertical="top" wrapText="1"/>
      <protection locked="0"/>
    </xf>
    <xf numFmtId="178" fontId="9" fillId="33" borderId="12" xfId="0" applyNumberFormat="1" applyFont="1" applyFill="1" applyBorder="1" applyAlignment="1" applyProtection="1">
      <alignment vertical="top" wrapText="1"/>
      <protection/>
    </xf>
    <xf numFmtId="178" fontId="9" fillId="33" borderId="12" xfId="0" applyNumberFormat="1" applyFont="1" applyFill="1" applyBorder="1" applyAlignment="1" applyProtection="1">
      <alignment horizontal="center" vertical="top" wrapText="1"/>
      <protection/>
    </xf>
    <xf numFmtId="178" fontId="8" fillId="34" borderId="12" xfId="43" applyNumberFormat="1" applyFont="1" applyFill="1" applyBorder="1" applyAlignment="1" applyProtection="1">
      <alignment horizontal="center" vertical="center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12" xfId="0" applyFont="1" applyBorder="1" applyAlignment="1" applyProtection="1">
      <alignment vertical="top" wrapText="1"/>
      <protection/>
    </xf>
    <xf numFmtId="178" fontId="7" fillId="33" borderId="12" xfId="0" applyNumberFormat="1" applyFont="1" applyFill="1" applyBorder="1" applyAlignment="1" applyProtection="1">
      <alignment horizontal="left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25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31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top" wrapText="1"/>
      <protection/>
    </xf>
    <xf numFmtId="10" fontId="8" fillId="33" borderId="12" xfId="57" applyNumberFormat="1" applyFont="1" applyFill="1" applyBorder="1" applyAlignment="1" applyProtection="1">
      <alignment horizontal="center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wrapText="1"/>
      <protection/>
    </xf>
    <xf numFmtId="178" fontId="5" fillId="33" borderId="12" xfId="0" applyNumberFormat="1" applyFont="1" applyFill="1" applyBorder="1" applyAlignment="1" applyProtection="1">
      <alignment vertical="top" shrinkToFi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178" fontId="8" fillId="34" borderId="12" xfId="43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3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178" fontId="7" fillId="33" borderId="32" xfId="0" applyNumberFormat="1" applyFont="1" applyFill="1" applyBorder="1" applyAlignment="1" applyProtection="1">
      <alignment horizontal="left" vertical="center" wrapText="1" shrinkToFit="1"/>
      <protection/>
    </xf>
    <xf numFmtId="178" fontId="7" fillId="0" borderId="0" xfId="0" applyNumberFormat="1" applyFont="1" applyAlignment="1" applyProtection="1">
      <alignment/>
      <protection locked="0"/>
    </xf>
    <xf numFmtId="3" fontId="8" fillId="34" borderId="31" xfId="0" applyNumberFormat="1" applyFont="1" applyFill="1" applyBorder="1" applyAlignment="1" applyProtection="1">
      <alignment horizontal="center" vertical="top" shrinkToFit="1"/>
      <protection locked="0"/>
    </xf>
    <xf numFmtId="0" fontId="52" fillId="0" borderId="0" xfId="0" applyFont="1" applyBorder="1" applyAlignment="1" applyProtection="1">
      <alignment vertical="top" wrapText="1"/>
      <protection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54" fillId="0" borderId="3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wrapText="1"/>
      <protection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11" xfId="0" applyFont="1" applyBorder="1" applyAlignment="1">
      <alignment horizontal="center" wrapText="1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43" xfId="0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47625</xdr:rowOff>
    </xdr:from>
    <xdr:to>
      <xdr:col>4</xdr:col>
      <xdr:colOff>504825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3048000" y="1133475"/>
          <a:ext cx="200025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4"/>
  <sheetViews>
    <sheetView zoomScaleSheetLayoutView="100" zoomScalePageLayoutView="0" workbookViewId="0" topLeftCell="B1">
      <selection activeCell="C13" sqref="C13"/>
    </sheetView>
  </sheetViews>
  <sheetFormatPr defaultColWidth="9.125" defaultRowHeight="12.75"/>
  <cols>
    <col min="1" max="1" width="5.875" style="11" hidden="1" customWidth="1"/>
    <col min="2" max="2" width="71.00390625" style="12" customWidth="1"/>
    <col min="3" max="4" width="23.125" style="11" customWidth="1"/>
    <col min="5" max="7" width="16.625" style="11" customWidth="1"/>
    <col min="8" max="16384" width="9.125" style="11" customWidth="1"/>
  </cols>
  <sheetData>
    <row r="1" spans="1:7" ht="15.75">
      <c r="A1" s="180" t="s">
        <v>29</v>
      </c>
      <c r="B1" s="180"/>
      <c r="C1" s="180"/>
      <c r="D1" s="180"/>
      <c r="E1" s="180"/>
      <c r="F1" s="180"/>
      <c r="G1" s="180"/>
    </row>
    <row r="2" spans="1:7" ht="22.5" customHeight="1">
      <c r="A2" s="181" t="s">
        <v>27</v>
      </c>
      <c r="B2" s="181"/>
      <c r="C2" s="181"/>
      <c r="D2" s="181"/>
      <c r="E2" s="181"/>
      <c r="F2" s="181"/>
      <c r="G2" s="181"/>
    </row>
    <row r="3" spans="1:7" s="15" customFormat="1" ht="15.75">
      <c r="A3" s="13" t="s">
        <v>31</v>
      </c>
      <c r="B3" s="14"/>
      <c r="C3" s="14"/>
      <c r="D3" s="14"/>
      <c r="E3" s="14"/>
      <c r="F3" s="14"/>
      <c r="G3" s="14"/>
    </row>
    <row r="4" spans="1:7" ht="18.75" customHeight="1">
      <c r="A4" s="167" t="s">
        <v>148</v>
      </c>
      <c r="B4" s="168"/>
      <c r="C4" s="168"/>
      <c r="D4" s="168"/>
      <c r="E4" s="168"/>
      <c r="F4" s="168"/>
      <c r="G4" s="169"/>
    </row>
    <row r="5" spans="1:7" ht="24" customHeight="1">
      <c r="A5" s="170"/>
      <c r="B5" s="164"/>
      <c r="C5" s="164"/>
      <c r="D5" s="164"/>
      <c r="E5" s="164"/>
      <c r="F5" s="164"/>
      <c r="G5" s="171"/>
    </row>
    <row r="6" spans="1:7" ht="3" customHeight="1" hidden="1">
      <c r="A6" s="172"/>
      <c r="B6" s="173"/>
      <c r="C6" s="173"/>
      <c r="D6" s="173"/>
      <c r="E6" s="173"/>
      <c r="F6" s="173"/>
      <c r="G6" s="174"/>
    </row>
    <row r="7" spans="1:7" ht="18.75" customHeight="1">
      <c r="A7" s="167" t="s">
        <v>149</v>
      </c>
      <c r="B7" s="168"/>
      <c r="C7" s="168"/>
      <c r="D7" s="168"/>
      <c r="E7" s="168"/>
      <c r="F7" s="168"/>
      <c r="G7" s="169"/>
    </row>
    <row r="8" spans="1:7" ht="13.5" customHeight="1">
      <c r="A8" s="172"/>
      <c r="B8" s="173"/>
      <c r="C8" s="173"/>
      <c r="D8" s="173"/>
      <c r="E8" s="173"/>
      <c r="F8" s="173"/>
      <c r="G8" s="174"/>
    </row>
    <row r="9" spans="1:7" ht="33.75" customHeight="1">
      <c r="A9" s="167" t="s">
        <v>109</v>
      </c>
      <c r="B9" s="168"/>
      <c r="C9" s="168"/>
      <c r="D9" s="168"/>
      <c r="E9" s="168"/>
      <c r="F9" s="168"/>
      <c r="G9" s="169"/>
    </row>
    <row r="10" spans="1:7" ht="11.25" customHeight="1" hidden="1">
      <c r="A10" s="170"/>
      <c r="B10" s="164"/>
      <c r="C10" s="164"/>
      <c r="D10" s="164"/>
      <c r="E10" s="164"/>
      <c r="F10" s="164"/>
      <c r="G10" s="171"/>
    </row>
    <row r="11" spans="1:7" ht="1.5" customHeight="1" hidden="1">
      <c r="A11" s="172"/>
      <c r="B11" s="173"/>
      <c r="C11" s="173"/>
      <c r="D11" s="173"/>
      <c r="E11" s="173"/>
      <c r="F11" s="173"/>
      <c r="G11" s="174"/>
    </row>
    <row r="12" spans="1:7" ht="22.5" customHeight="1" thickBot="1">
      <c r="A12" s="178" t="s">
        <v>92</v>
      </c>
      <c r="B12" s="179"/>
      <c r="C12" s="179"/>
      <c r="D12" s="179"/>
      <c r="E12" s="179"/>
      <c r="F12" s="179"/>
      <c r="G12" s="179"/>
    </row>
    <row r="13" spans="1:7" ht="16.5" thickBot="1">
      <c r="A13" s="16" t="s">
        <v>14</v>
      </c>
      <c r="B13" s="16"/>
      <c r="C13" s="17">
        <f>C81</f>
        <v>201883</v>
      </c>
      <c r="D13" s="6"/>
      <c r="E13" s="6"/>
      <c r="F13" s="16"/>
      <c r="G13" s="10"/>
    </row>
    <row r="14" spans="1:7" ht="15.75">
      <c r="A14" s="16" t="s">
        <v>0</v>
      </c>
      <c r="B14" s="16"/>
      <c r="C14" s="18"/>
      <c r="D14" s="6"/>
      <c r="E14" s="6"/>
      <c r="F14" s="16"/>
      <c r="G14" s="10"/>
    </row>
    <row r="15" spans="1:7" ht="63" customHeight="1">
      <c r="A15" s="165" t="s">
        <v>90</v>
      </c>
      <c r="B15" s="165"/>
      <c r="C15" s="145">
        <v>201273</v>
      </c>
      <c r="D15" s="149" t="s">
        <v>138</v>
      </c>
      <c r="E15" s="6"/>
      <c r="F15" s="16"/>
      <c r="G15" s="10"/>
    </row>
    <row r="16" spans="1:7" ht="45" customHeight="1">
      <c r="A16" s="144"/>
      <c r="B16" s="144" t="s">
        <v>95</v>
      </c>
      <c r="C16" s="142"/>
      <c r="D16" s="6"/>
      <c r="E16" s="6"/>
      <c r="F16" s="16"/>
      <c r="G16" s="10"/>
    </row>
    <row r="17" spans="1:7" ht="15.75">
      <c r="A17" s="16" t="s">
        <v>16</v>
      </c>
      <c r="B17" s="16" t="s">
        <v>103</v>
      </c>
      <c r="C17" s="145">
        <v>610</v>
      </c>
      <c r="D17" s="6"/>
      <c r="E17" s="6"/>
      <c r="F17" s="16"/>
      <c r="G17" s="10"/>
    </row>
    <row r="18" spans="1:7" ht="23.25" customHeight="1">
      <c r="A18" s="165" t="s">
        <v>15</v>
      </c>
      <c r="B18" s="165"/>
      <c r="C18" s="20"/>
      <c r="D18" s="6"/>
      <c r="E18" s="6"/>
      <c r="F18" s="16"/>
      <c r="G18" s="10"/>
    </row>
    <row r="19" spans="1:7" ht="15.75" customHeight="1" hidden="1">
      <c r="A19" s="16"/>
      <c r="B19" s="16"/>
      <c r="C19" s="16"/>
      <c r="D19" s="16"/>
      <c r="E19" s="16"/>
      <c r="F19" s="16"/>
      <c r="G19" s="10"/>
    </row>
    <row r="20" spans="1:7" ht="15">
      <c r="A20" s="16"/>
      <c r="B20" s="21" t="s">
        <v>30</v>
      </c>
      <c r="C20" s="16"/>
      <c r="D20" s="16"/>
      <c r="E20" s="16"/>
      <c r="F20" s="16"/>
      <c r="G20" s="10"/>
    </row>
    <row r="21" spans="1:7" ht="18.75" customHeight="1">
      <c r="A21" s="175" t="s">
        <v>150</v>
      </c>
      <c r="B21" s="175"/>
      <c r="C21" s="175"/>
      <c r="D21" s="175"/>
      <c r="E21" s="175"/>
      <c r="F21" s="175"/>
      <c r="G21" s="175"/>
    </row>
    <row r="22" spans="1:7" ht="7.5" customHeight="1">
      <c r="A22" s="175"/>
      <c r="B22" s="175"/>
      <c r="C22" s="175"/>
      <c r="D22" s="175"/>
      <c r="E22" s="175"/>
      <c r="F22" s="175"/>
      <c r="G22" s="175"/>
    </row>
    <row r="23" spans="1:7" s="15" customFormat="1" ht="15.75" hidden="1">
      <c r="A23" s="22" t="s">
        <v>32</v>
      </c>
      <c r="B23" s="22"/>
      <c r="C23" s="22"/>
      <c r="D23" s="22"/>
      <c r="E23" s="22"/>
      <c r="F23" s="22"/>
      <c r="G23" s="14"/>
    </row>
    <row r="24" spans="1:7" ht="11.25" customHeight="1">
      <c r="A24" s="167" t="s">
        <v>151</v>
      </c>
      <c r="B24" s="168"/>
      <c r="C24" s="168"/>
      <c r="D24" s="168"/>
      <c r="E24" s="168"/>
      <c r="F24" s="168"/>
      <c r="G24" s="169"/>
    </row>
    <row r="25" spans="1:7" ht="15" customHeight="1">
      <c r="A25" s="170"/>
      <c r="B25" s="164"/>
      <c r="C25" s="164"/>
      <c r="D25" s="164"/>
      <c r="E25" s="164"/>
      <c r="F25" s="164"/>
      <c r="G25" s="171"/>
    </row>
    <row r="26" spans="1:7" ht="8.25" customHeight="1">
      <c r="A26" s="172"/>
      <c r="B26" s="173"/>
      <c r="C26" s="173"/>
      <c r="D26" s="173"/>
      <c r="E26" s="173"/>
      <c r="F26" s="173"/>
      <c r="G26" s="174"/>
    </row>
    <row r="27" spans="1:7" ht="11.25" customHeight="1">
      <c r="A27" s="167" t="s">
        <v>152</v>
      </c>
      <c r="B27" s="168"/>
      <c r="C27" s="168"/>
      <c r="D27" s="168"/>
      <c r="E27" s="168"/>
      <c r="F27" s="168"/>
      <c r="G27" s="169"/>
    </row>
    <row r="28" spans="1:7" ht="11.25" customHeight="1">
      <c r="A28" s="170"/>
      <c r="B28" s="164"/>
      <c r="C28" s="164"/>
      <c r="D28" s="164"/>
      <c r="E28" s="164"/>
      <c r="F28" s="164"/>
      <c r="G28" s="171"/>
    </row>
    <row r="29" spans="1:7" ht="11.25" customHeight="1">
      <c r="A29" s="170"/>
      <c r="B29" s="164"/>
      <c r="C29" s="164"/>
      <c r="D29" s="164"/>
      <c r="E29" s="164"/>
      <c r="F29" s="164"/>
      <c r="G29" s="171"/>
    </row>
    <row r="30" spans="1:7" ht="3.75" customHeight="1">
      <c r="A30" s="172"/>
      <c r="B30" s="173"/>
      <c r="C30" s="173"/>
      <c r="D30" s="173"/>
      <c r="E30" s="173"/>
      <c r="F30" s="173"/>
      <c r="G30" s="174"/>
    </row>
    <row r="31" spans="1:7" ht="11.25" customHeight="1">
      <c r="A31" s="167" t="s">
        <v>141</v>
      </c>
      <c r="B31" s="168"/>
      <c r="C31" s="168"/>
      <c r="D31" s="168"/>
      <c r="E31" s="168"/>
      <c r="F31" s="168"/>
      <c r="G31" s="169"/>
    </row>
    <row r="32" spans="1:7" ht="11.25" customHeight="1">
      <c r="A32" s="170"/>
      <c r="B32" s="164"/>
      <c r="C32" s="164"/>
      <c r="D32" s="164"/>
      <c r="E32" s="164"/>
      <c r="F32" s="164"/>
      <c r="G32" s="171"/>
    </row>
    <row r="33" spans="1:7" ht="15" customHeight="1">
      <c r="A33" s="172"/>
      <c r="B33" s="173"/>
      <c r="C33" s="173"/>
      <c r="D33" s="173"/>
      <c r="E33" s="173"/>
      <c r="F33" s="173"/>
      <c r="G33" s="174"/>
    </row>
    <row r="34" spans="1:7" ht="35.25" customHeight="1">
      <c r="A34" s="168" t="s">
        <v>89</v>
      </c>
      <c r="B34" s="168"/>
      <c r="C34" s="137">
        <f>D151</f>
        <v>60000</v>
      </c>
      <c r="D34" s="23"/>
      <c r="E34" s="23"/>
      <c r="F34" s="23"/>
      <c r="G34" s="23"/>
    </row>
    <row r="35" spans="1:7" ht="15">
      <c r="A35" s="175" t="s">
        <v>94</v>
      </c>
      <c r="B35" s="175"/>
      <c r="C35" s="175"/>
      <c r="D35" s="175"/>
      <c r="E35" s="175"/>
      <c r="F35" s="175"/>
      <c r="G35" s="175"/>
    </row>
    <row r="36" spans="1:7" ht="22.5" customHeight="1">
      <c r="A36" s="165" t="s">
        <v>96</v>
      </c>
      <c r="B36" s="165"/>
      <c r="C36" s="165"/>
      <c r="D36" s="165"/>
      <c r="E36" s="165"/>
      <c r="F36" s="165"/>
      <c r="G36" s="165"/>
    </row>
    <row r="37" spans="1:7" s="15" customFormat="1" ht="21" customHeight="1">
      <c r="A37" s="182" t="s">
        <v>33</v>
      </c>
      <c r="B37" s="182"/>
      <c r="C37" s="182"/>
      <c r="D37" s="182"/>
      <c r="E37" s="182"/>
      <c r="F37" s="182"/>
      <c r="G37" s="14"/>
    </row>
    <row r="38" spans="1:7" ht="18.75" customHeight="1">
      <c r="A38" s="167" t="s">
        <v>140</v>
      </c>
      <c r="B38" s="168"/>
      <c r="C38" s="168"/>
      <c r="D38" s="168"/>
      <c r="E38" s="168"/>
      <c r="F38" s="168"/>
      <c r="G38" s="169"/>
    </row>
    <row r="39" spans="1:7" ht="18.75" customHeight="1">
      <c r="A39" s="170"/>
      <c r="B39" s="164"/>
      <c r="C39" s="164"/>
      <c r="D39" s="164"/>
      <c r="E39" s="164"/>
      <c r="F39" s="164"/>
      <c r="G39" s="171"/>
    </row>
    <row r="40" spans="1:7" ht="18.75" customHeight="1">
      <c r="A40" s="170"/>
      <c r="B40" s="164"/>
      <c r="C40" s="164"/>
      <c r="D40" s="164"/>
      <c r="E40" s="164"/>
      <c r="F40" s="164"/>
      <c r="G40" s="171"/>
    </row>
    <row r="41" spans="1:7" ht="13.5" customHeight="1" hidden="1">
      <c r="A41" s="170"/>
      <c r="B41" s="164"/>
      <c r="C41" s="164"/>
      <c r="D41" s="164"/>
      <c r="E41" s="164"/>
      <c r="F41" s="164"/>
      <c r="G41" s="171"/>
    </row>
    <row r="42" spans="1:7" ht="8.25" customHeight="1" hidden="1">
      <c r="A42" s="170"/>
      <c r="B42" s="164"/>
      <c r="C42" s="164"/>
      <c r="D42" s="164"/>
      <c r="E42" s="164"/>
      <c r="F42" s="164"/>
      <c r="G42" s="171"/>
    </row>
    <row r="43" spans="1:7" ht="8.25" customHeight="1">
      <c r="A43" s="172"/>
      <c r="B43" s="173"/>
      <c r="C43" s="173"/>
      <c r="D43" s="173"/>
      <c r="E43" s="173"/>
      <c r="F43" s="173"/>
      <c r="G43" s="174"/>
    </row>
    <row r="44" spans="1:7" ht="15">
      <c r="A44" s="177" t="s">
        <v>1</v>
      </c>
      <c r="B44" s="177"/>
      <c r="C44" s="177"/>
      <c r="D44" s="177"/>
      <c r="E44" s="177"/>
      <c r="F44" s="177"/>
      <c r="G44" s="177"/>
    </row>
    <row r="45" spans="1:7" ht="27.75" customHeight="1">
      <c r="A45" s="167" t="s">
        <v>142</v>
      </c>
      <c r="B45" s="168"/>
      <c r="C45" s="168"/>
      <c r="D45" s="168"/>
      <c r="E45" s="168"/>
      <c r="F45" s="168"/>
      <c r="G45" s="169"/>
    </row>
    <row r="46" spans="1:7" ht="20.25" customHeight="1">
      <c r="A46" s="172"/>
      <c r="B46" s="173"/>
      <c r="C46" s="173"/>
      <c r="D46" s="173"/>
      <c r="E46" s="173"/>
      <c r="F46" s="173"/>
      <c r="G46" s="174"/>
    </row>
    <row r="47" spans="1:7" ht="22.5" customHeight="1">
      <c r="A47" s="167" t="s">
        <v>104</v>
      </c>
      <c r="B47" s="168"/>
      <c r="C47" s="168"/>
      <c r="D47" s="168"/>
      <c r="E47" s="168"/>
      <c r="F47" s="168"/>
      <c r="G47" s="169"/>
    </row>
    <row r="48" spans="1:7" ht="7.5" customHeight="1" hidden="1">
      <c r="A48" s="172"/>
      <c r="B48" s="173"/>
      <c r="C48" s="173"/>
      <c r="D48" s="173"/>
      <c r="E48" s="173"/>
      <c r="F48" s="173"/>
      <c r="G48" s="174"/>
    </row>
    <row r="49" spans="1:7" ht="22.5" customHeight="1">
      <c r="A49" s="167" t="s">
        <v>110</v>
      </c>
      <c r="B49" s="168"/>
      <c r="C49" s="168"/>
      <c r="D49" s="168"/>
      <c r="E49" s="168"/>
      <c r="F49" s="168"/>
      <c r="G49" s="169"/>
    </row>
    <row r="50" spans="1:7" ht="9.75" customHeight="1" hidden="1">
      <c r="A50" s="172"/>
      <c r="B50" s="173"/>
      <c r="C50" s="173"/>
      <c r="D50" s="173"/>
      <c r="E50" s="173"/>
      <c r="F50" s="173"/>
      <c r="G50" s="174"/>
    </row>
    <row r="51" spans="1:7" ht="22.5" customHeight="1">
      <c r="A51" s="167" t="s">
        <v>137</v>
      </c>
      <c r="B51" s="168"/>
      <c r="C51" s="168"/>
      <c r="D51" s="168"/>
      <c r="E51" s="168"/>
      <c r="F51" s="168"/>
      <c r="G51" s="169"/>
    </row>
    <row r="52" spans="1:7" ht="15" customHeight="1">
      <c r="A52" s="172"/>
      <c r="B52" s="173"/>
      <c r="C52" s="173"/>
      <c r="D52" s="173"/>
      <c r="E52" s="173"/>
      <c r="F52" s="173"/>
      <c r="G52" s="174"/>
    </row>
    <row r="53" spans="1:7" ht="33" customHeight="1">
      <c r="A53" s="167" t="s">
        <v>34</v>
      </c>
      <c r="B53" s="169"/>
      <c r="C53" s="7" t="s">
        <v>25</v>
      </c>
      <c r="D53" s="7" t="s">
        <v>26</v>
      </c>
      <c r="E53" s="7" t="s">
        <v>23</v>
      </c>
      <c r="F53" s="7" t="s">
        <v>24</v>
      </c>
      <c r="G53" s="7" t="s">
        <v>23</v>
      </c>
    </row>
    <row r="54" spans="1:7" ht="21.75" customHeight="1">
      <c r="A54" s="8"/>
      <c r="B54" s="9"/>
      <c r="C54" s="122"/>
      <c r="D54" s="123"/>
      <c r="E54" s="124">
        <f>C54*D54</f>
        <v>0</v>
      </c>
      <c r="F54" s="124">
        <f>E54*0.34</f>
        <v>0</v>
      </c>
      <c r="G54" s="125">
        <f>E54+F54</f>
        <v>0</v>
      </c>
    </row>
    <row r="55" spans="1:7" ht="15">
      <c r="A55" s="24" t="s">
        <v>2</v>
      </c>
      <c r="B55" s="10"/>
      <c r="C55" s="10"/>
      <c r="D55" s="10"/>
      <c r="E55" s="10"/>
      <c r="F55" s="10"/>
      <c r="G55" s="10"/>
    </row>
    <row r="56" spans="1:7" ht="23.25" customHeight="1">
      <c r="A56" s="167" t="s">
        <v>111</v>
      </c>
      <c r="B56" s="168"/>
      <c r="C56" s="168"/>
      <c r="D56" s="168"/>
      <c r="E56" s="168"/>
      <c r="F56" s="168"/>
      <c r="G56" s="169"/>
    </row>
    <row r="57" spans="1:7" ht="27" customHeight="1">
      <c r="A57" s="172"/>
      <c r="B57" s="173"/>
      <c r="C57" s="173"/>
      <c r="D57" s="173"/>
      <c r="E57" s="173"/>
      <c r="F57" s="173"/>
      <c r="G57" s="174"/>
    </row>
    <row r="58" spans="1:7" ht="23.25" customHeight="1">
      <c r="A58" s="167" t="s">
        <v>105</v>
      </c>
      <c r="B58" s="168"/>
      <c r="C58" s="168"/>
      <c r="D58" s="168"/>
      <c r="E58" s="168"/>
      <c r="F58" s="168"/>
      <c r="G58" s="169"/>
    </row>
    <row r="59" spans="1:7" ht="28.5" customHeight="1">
      <c r="A59" s="172"/>
      <c r="B59" s="173"/>
      <c r="C59" s="173"/>
      <c r="D59" s="173"/>
      <c r="E59" s="173"/>
      <c r="F59" s="173"/>
      <c r="G59" s="174"/>
    </row>
    <row r="60" spans="1:7" ht="23.25" customHeight="1">
      <c r="A60" s="167" t="s">
        <v>112</v>
      </c>
      <c r="B60" s="168"/>
      <c r="C60" s="168"/>
      <c r="D60" s="168"/>
      <c r="E60" s="168"/>
      <c r="F60" s="168"/>
      <c r="G60" s="169"/>
    </row>
    <row r="61" spans="1:7" ht="9" customHeight="1">
      <c r="A61" s="172"/>
      <c r="B61" s="173"/>
      <c r="C61" s="173"/>
      <c r="D61" s="173"/>
      <c r="E61" s="173"/>
      <c r="F61" s="173"/>
      <c r="G61" s="174"/>
    </row>
    <row r="62" spans="1:7" ht="23.25" customHeight="1">
      <c r="A62" s="167" t="s">
        <v>113</v>
      </c>
      <c r="B62" s="168"/>
      <c r="C62" s="168"/>
      <c r="D62" s="168"/>
      <c r="E62" s="168"/>
      <c r="F62" s="168"/>
      <c r="G62" s="169"/>
    </row>
    <row r="63" spans="1:7" ht="11.25" customHeight="1">
      <c r="A63" s="172"/>
      <c r="B63" s="173"/>
      <c r="C63" s="173"/>
      <c r="D63" s="173"/>
      <c r="E63" s="173"/>
      <c r="F63" s="173"/>
      <c r="G63" s="174"/>
    </row>
    <row r="64" spans="2:3" s="15" customFormat="1" ht="17.25" customHeight="1">
      <c r="B64" s="176" t="s">
        <v>35</v>
      </c>
      <c r="C64" s="176"/>
    </row>
    <row r="65" spans="1:7" ht="19.5" customHeight="1">
      <c r="A65" s="166" t="s">
        <v>37</v>
      </c>
      <c r="B65" s="166"/>
      <c r="C65" s="166"/>
      <c r="D65" s="166"/>
      <c r="E65" s="166"/>
      <c r="F65" s="166"/>
      <c r="G65" s="166"/>
    </row>
    <row r="66" spans="1:7" s="30" customFormat="1" ht="19.5" customHeight="1" thickBot="1">
      <c r="A66" s="36"/>
      <c r="B66" s="36"/>
      <c r="C66" s="37" t="s">
        <v>38</v>
      </c>
      <c r="D66" s="36"/>
      <c r="E66" s="36"/>
      <c r="F66" s="36"/>
      <c r="G66" s="36"/>
    </row>
    <row r="67" spans="1:7" s="28" customFormat="1" ht="34.5" customHeight="1">
      <c r="A67" s="29" t="s">
        <v>54</v>
      </c>
      <c r="B67" s="34" t="s">
        <v>3</v>
      </c>
      <c r="C67" s="38" t="s">
        <v>36</v>
      </c>
      <c r="D67" s="27"/>
      <c r="E67" s="27"/>
      <c r="F67" s="27"/>
      <c r="G67" s="27"/>
    </row>
    <row r="68" spans="1:7" s="43" customFormat="1" ht="15">
      <c r="A68" s="39">
        <v>1</v>
      </c>
      <c r="B68" s="40">
        <v>2</v>
      </c>
      <c r="C68" s="41">
        <v>3</v>
      </c>
      <c r="D68" s="42"/>
      <c r="E68" s="42"/>
      <c r="F68" s="42"/>
      <c r="G68" s="42"/>
    </row>
    <row r="69" spans="1:7" s="30" customFormat="1" ht="18.75" customHeight="1">
      <c r="A69" s="44">
        <v>3</v>
      </c>
      <c r="B69" s="45" t="s">
        <v>97</v>
      </c>
      <c r="C69" s="114">
        <v>0</v>
      </c>
      <c r="D69" s="140"/>
      <c r="E69" s="32"/>
      <c r="F69" s="32"/>
      <c r="G69" s="32"/>
    </row>
    <row r="70" spans="1:7" s="30" customFormat="1" ht="24" customHeight="1" thickBot="1">
      <c r="A70" s="46"/>
      <c r="B70" s="47" t="s">
        <v>4</v>
      </c>
      <c r="C70" s="48">
        <f>SUM(C69:C69)</f>
        <v>0</v>
      </c>
      <c r="D70" s="32"/>
      <c r="E70" s="32"/>
      <c r="F70" s="32"/>
      <c r="G70" s="32"/>
    </row>
    <row r="71" spans="2:3" s="43" customFormat="1" ht="17.25" customHeight="1">
      <c r="B71" s="49"/>
      <c r="C71" s="49"/>
    </row>
    <row r="72" spans="1:256" s="53" customFormat="1" ht="18" customHeight="1">
      <c r="A72" s="164" t="s">
        <v>39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4"/>
      <c r="GD72" s="164"/>
      <c r="GE72" s="164"/>
      <c r="GF72" s="164"/>
      <c r="GG72" s="164"/>
      <c r="GH72" s="164"/>
      <c r="GI72" s="164"/>
      <c r="GJ72" s="164"/>
      <c r="GK72" s="164"/>
      <c r="GL72" s="164"/>
      <c r="GM72" s="164"/>
      <c r="GN72" s="164"/>
      <c r="GO72" s="164"/>
      <c r="GP72" s="164"/>
      <c r="GQ72" s="164"/>
      <c r="GR72" s="164"/>
      <c r="GS72" s="164"/>
      <c r="GT72" s="164"/>
      <c r="GU72" s="164"/>
      <c r="GV72" s="164"/>
      <c r="GW72" s="164"/>
      <c r="GX72" s="164"/>
      <c r="GY72" s="164"/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64"/>
      <c r="HM72" s="164"/>
      <c r="HN72" s="164"/>
      <c r="HO72" s="164"/>
      <c r="HP72" s="164"/>
      <c r="HQ72" s="164"/>
      <c r="HR72" s="164"/>
      <c r="HS72" s="164"/>
      <c r="HT72" s="164"/>
      <c r="HU72" s="164"/>
      <c r="HV72" s="164"/>
      <c r="HW72" s="164"/>
      <c r="HX72" s="164"/>
      <c r="HY72" s="164"/>
      <c r="HZ72" s="164"/>
      <c r="IA72" s="164"/>
      <c r="IB72" s="164"/>
      <c r="IC72" s="164"/>
      <c r="ID72" s="164"/>
      <c r="IE72" s="164"/>
      <c r="IF72" s="164"/>
      <c r="IG72" s="164"/>
      <c r="IH72" s="164"/>
      <c r="II72" s="164"/>
      <c r="IJ72" s="164"/>
      <c r="IK72" s="164"/>
      <c r="IL72" s="164"/>
      <c r="IM72" s="164"/>
      <c r="IN72" s="164"/>
      <c r="IO72" s="164"/>
      <c r="IP72" s="164"/>
      <c r="IQ72" s="164"/>
      <c r="IR72" s="164"/>
      <c r="IS72" s="164"/>
      <c r="IT72" s="164"/>
      <c r="IU72" s="164"/>
      <c r="IV72" s="164"/>
    </row>
    <row r="73" spans="1:7" s="30" customFormat="1" ht="17.25" customHeight="1" thickBot="1">
      <c r="A73" s="50"/>
      <c r="B73" s="50"/>
      <c r="C73" s="50"/>
      <c r="D73" s="51" t="s">
        <v>41</v>
      </c>
      <c r="E73" s="52"/>
      <c r="F73" s="32"/>
      <c r="G73" s="32"/>
    </row>
    <row r="74" spans="1:7" s="30" customFormat="1" ht="52.5" customHeight="1">
      <c r="A74" s="29" t="s">
        <v>54</v>
      </c>
      <c r="B74" s="34" t="s">
        <v>5</v>
      </c>
      <c r="C74" s="26" t="s">
        <v>36</v>
      </c>
      <c r="D74" s="33" t="s">
        <v>40</v>
      </c>
      <c r="E74" s="53"/>
      <c r="F74" s="32"/>
      <c r="G74" s="32"/>
    </row>
    <row r="75" spans="1:7" s="30" customFormat="1" ht="15">
      <c r="A75" s="54">
        <v>1</v>
      </c>
      <c r="B75" s="55">
        <v>2</v>
      </c>
      <c r="C75" s="56">
        <v>3</v>
      </c>
      <c r="D75" s="56">
        <v>4</v>
      </c>
      <c r="F75" s="32"/>
      <c r="G75" s="32"/>
    </row>
    <row r="76" spans="1:7" s="30" customFormat="1" ht="60" customHeight="1">
      <c r="A76" s="44">
        <v>1</v>
      </c>
      <c r="B76" s="64" t="s">
        <v>22</v>
      </c>
      <c r="C76" s="114">
        <v>10000</v>
      </c>
      <c r="D76" s="91" t="s">
        <v>102</v>
      </c>
      <c r="E76" s="162" t="s">
        <v>139</v>
      </c>
      <c r="F76" s="163"/>
      <c r="G76" s="163"/>
    </row>
    <row r="77" spans="1:7" s="30" customFormat="1" ht="50.25" customHeight="1" thickBot="1">
      <c r="A77" s="44">
        <v>2</v>
      </c>
      <c r="B77" s="107" t="s">
        <v>42</v>
      </c>
      <c r="C77" s="106">
        <f>D99</f>
        <v>135523</v>
      </c>
      <c r="D77" s="91" t="s">
        <v>106</v>
      </c>
      <c r="F77" s="32"/>
      <c r="G77" s="32"/>
    </row>
    <row r="78" spans="1:7" s="30" customFormat="1" ht="48" customHeight="1" thickBot="1">
      <c r="A78" s="44">
        <v>3</v>
      </c>
      <c r="B78" s="107" t="s">
        <v>43</v>
      </c>
      <c r="C78" s="106">
        <f>F119*G111</f>
        <v>25750</v>
      </c>
      <c r="D78" s="91" t="s">
        <v>107</v>
      </c>
      <c r="F78" s="32"/>
      <c r="G78" s="32"/>
    </row>
    <row r="79" spans="1:7" s="30" customFormat="1" ht="25.5" customHeight="1" thickBot="1">
      <c r="A79" s="44">
        <v>4</v>
      </c>
      <c r="B79" s="107" t="s">
        <v>44</v>
      </c>
      <c r="C79" s="106">
        <f>C106</f>
        <v>610</v>
      </c>
      <c r="D79" s="91" t="s">
        <v>102</v>
      </c>
      <c r="F79" s="32"/>
      <c r="G79" s="32"/>
    </row>
    <row r="80" spans="1:7" s="30" customFormat="1" ht="33.75" customHeight="1">
      <c r="A80" s="44"/>
      <c r="B80" s="146" t="s">
        <v>98</v>
      </c>
      <c r="C80" s="106">
        <v>30000</v>
      </c>
      <c r="D80" s="91" t="s">
        <v>106</v>
      </c>
      <c r="F80" s="32"/>
      <c r="G80" s="32"/>
    </row>
    <row r="81" spans="1:7" s="28" customFormat="1" ht="25.5" customHeight="1">
      <c r="A81" s="119"/>
      <c r="B81" s="45" t="s">
        <v>7</v>
      </c>
      <c r="C81" s="106">
        <f>SUM(C76:C80)+C70</f>
        <v>201883</v>
      </c>
      <c r="D81" s="33"/>
      <c r="F81" s="27"/>
      <c r="G81" s="27"/>
    </row>
    <row r="82" s="57" customFormat="1" ht="15.75" customHeight="1"/>
    <row r="83" spans="1:256" s="53" customFormat="1" ht="18" customHeight="1">
      <c r="A83" s="164" t="s">
        <v>45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  <c r="GK83" s="164"/>
      <c r="GL83" s="164"/>
      <c r="GM83" s="164"/>
      <c r="GN83" s="164"/>
      <c r="GO83" s="164"/>
      <c r="GP83" s="164"/>
      <c r="GQ83" s="164"/>
      <c r="GR83" s="164"/>
      <c r="GS83" s="164"/>
      <c r="GT83" s="164"/>
      <c r="GU83" s="164"/>
      <c r="GV83" s="164"/>
      <c r="GW83" s="164"/>
      <c r="GX83" s="164"/>
      <c r="GY83" s="164"/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64"/>
      <c r="HM83" s="164"/>
      <c r="HN83" s="164"/>
      <c r="HO83" s="164"/>
      <c r="HP83" s="164"/>
      <c r="HQ83" s="164"/>
      <c r="HR83" s="164"/>
      <c r="HS83" s="164"/>
      <c r="HT83" s="164"/>
      <c r="HU83" s="164"/>
      <c r="HV83" s="164"/>
      <c r="HW83" s="164"/>
      <c r="HX83" s="164"/>
      <c r="HY83" s="164"/>
      <c r="HZ83" s="164"/>
      <c r="IA83" s="164"/>
      <c r="IB83" s="164"/>
      <c r="IC83" s="164"/>
      <c r="ID83" s="164"/>
      <c r="IE83" s="164"/>
      <c r="IF83" s="164"/>
      <c r="IG83" s="164"/>
      <c r="IH83" s="164"/>
      <c r="II83" s="164"/>
      <c r="IJ83" s="164"/>
      <c r="IK83" s="164"/>
      <c r="IL83" s="164"/>
      <c r="IM83" s="164"/>
      <c r="IN83" s="164"/>
      <c r="IO83" s="164"/>
      <c r="IP83" s="164"/>
      <c r="IQ83" s="164"/>
      <c r="IR83" s="164"/>
      <c r="IS83" s="164"/>
      <c r="IT83" s="164"/>
      <c r="IU83" s="164"/>
      <c r="IV83" s="164"/>
    </row>
    <row r="84" spans="1:7" s="30" customFormat="1" ht="18" customHeight="1" thickBot="1">
      <c r="A84" s="58"/>
      <c r="B84" s="58"/>
      <c r="C84" s="58"/>
      <c r="D84" s="51" t="s">
        <v>46</v>
      </c>
      <c r="F84" s="32"/>
      <c r="G84" s="32"/>
    </row>
    <row r="85" spans="1:7" s="59" customFormat="1" ht="57.75" customHeight="1">
      <c r="A85" s="25" t="s">
        <v>54</v>
      </c>
      <c r="B85" s="34" t="s">
        <v>47</v>
      </c>
      <c r="C85" s="26" t="s">
        <v>48</v>
      </c>
      <c r="D85" s="26" t="s">
        <v>49</v>
      </c>
      <c r="F85" s="60"/>
      <c r="G85" s="60"/>
    </row>
    <row r="86" spans="1:7" s="30" customFormat="1" ht="15">
      <c r="A86" s="39">
        <v>1</v>
      </c>
      <c r="B86" s="40">
        <v>2</v>
      </c>
      <c r="C86" s="61">
        <v>3</v>
      </c>
      <c r="D86" s="61">
        <v>4</v>
      </c>
      <c r="E86" s="62"/>
      <c r="F86" s="32"/>
      <c r="G86" s="32"/>
    </row>
    <row r="87" spans="1:5" s="67" customFormat="1" ht="24" customHeight="1">
      <c r="A87" s="63">
        <v>1</v>
      </c>
      <c r="B87" s="64" t="s">
        <v>114</v>
      </c>
      <c r="C87" s="65" t="s">
        <v>100</v>
      </c>
      <c r="D87" s="66">
        <v>20920</v>
      </c>
      <c r="E87" s="62"/>
    </row>
    <row r="88" spans="1:5" s="67" customFormat="1" ht="24" customHeight="1">
      <c r="A88" s="63">
        <v>2</v>
      </c>
      <c r="B88" s="64" t="s">
        <v>115</v>
      </c>
      <c r="C88" s="65" t="s">
        <v>100</v>
      </c>
      <c r="D88" s="66">
        <v>25890</v>
      </c>
      <c r="E88" s="62"/>
    </row>
    <row r="89" spans="1:5" s="67" customFormat="1" ht="24" customHeight="1">
      <c r="A89" s="63">
        <v>3</v>
      </c>
      <c r="B89" s="64" t="s">
        <v>116</v>
      </c>
      <c r="C89" s="65" t="s">
        <v>125</v>
      </c>
      <c r="D89" s="66">
        <v>4899</v>
      </c>
      <c r="E89" s="62"/>
    </row>
    <row r="90" spans="1:7" s="67" customFormat="1" ht="24" customHeight="1">
      <c r="A90" s="63">
        <v>4</v>
      </c>
      <c r="B90" s="64" t="s">
        <v>117</v>
      </c>
      <c r="C90" s="65" t="s">
        <v>99</v>
      </c>
      <c r="D90" s="66">
        <v>879</v>
      </c>
      <c r="E90" s="62"/>
      <c r="G90" s="147"/>
    </row>
    <row r="91" spans="1:5" s="67" customFormat="1" ht="24" customHeight="1">
      <c r="A91" s="143">
        <v>6</v>
      </c>
      <c r="B91" s="64" t="s">
        <v>118</v>
      </c>
      <c r="C91" s="65" t="s">
        <v>100</v>
      </c>
      <c r="D91" s="66">
        <v>29990</v>
      </c>
      <c r="E91" s="62"/>
    </row>
    <row r="92" spans="1:5" s="67" customFormat="1" ht="19.5" customHeight="1">
      <c r="A92" s="63">
        <v>7</v>
      </c>
      <c r="B92" s="64" t="s">
        <v>119</v>
      </c>
      <c r="C92" s="65" t="s">
        <v>100</v>
      </c>
      <c r="D92" s="66">
        <v>5930</v>
      </c>
      <c r="E92" s="62"/>
    </row>
    <row r="93" spans="1:5" s="67" customFormat="1" ht="24" customHeight="1">
      <c r="A93" s="63">
        <v>8</v>
      </c>
      <c r="B93" s="64" t="s">
        <v>120</v>
      </c>
      <c r="C93" s="65" t="s">
        <v>100</v>
      </c>
      <c r="D93" s="66">
        <v>400</v>
      </c>
      <c r="E93" s="62"/>
    </row>
    <row r="94" spans="1:5" s="67" customFormat="1" ht="24" customHeight="1">
      <c r="A94" s="143">
        <v>9</v>
      </c>
      <c r="B94" s="64" t="s">
        <v>121</v>
      </c>
      <c r="C94" s="65" t="s">
        <v>100</v>
      </c>
      <c r="D94" s="66">
        <v>1365</v>
      </c>
      <c r="E94" s="62"/>
    </row>
    <row r="95" spans="1:5" s="67" customFormat="1" ht="24" customHeight="1">
      <c r="A95" s="63">
        <v>10</v>
      </c>
      <c r="B95" s="64" t="s">
        <v>122</v>
      </c>
      <c r="C95" s="65" t="s">
        <v>100</v>
      </c>
      <c r="D95" s="66">
        <v>22500</v>
      </c>
      <c r="E95" s="62"/>
    </row>
    <row r="96" spans="1:5" s="67" customFormat="1" ht="24" customHeight="1">
      <c r="A96" s="63">
        <v>11</v>
      </c>
      <c r="B96" s="64" t="s">
        <v>108</v>
      </c>
      <c r="C96" s="65" t="s">
        <v>100</v>
      </c>
      <c r="D96" s="66">
        <v>11350</v>
      </c>
      <c r="E96" s="62"/>
    </row>
    <row r="97" spans="1:5" s="67" customFormat="1" ht="24" customHeight="1">
      <c r="A97" s="63">
        <v>12</v>
      </c>
      <c r="B97" s="64" t="s">
        <v>123</v>
      </c>
      <c r="C97" s="65" t="s">
        <v>100</v>
      </c>
      <c r="D97" s="66">
        <v>7500</v>
      </c>
      <c r="E97" s="62"/>
    </row>
    <row r="98" spans="1:5" s="67" customFormat="1" ht="24" customHeight="1">
      <c r="A98" s="63">
        <v>13</v>
      </c>
      <c r="B98" s="64" t="s">
        <v>124</v>
      </c>
      <c r="C98" s="65" t="s">
        <v>100</v>
      </c>
      <c r="D98" s="66">
        <v>3900</v>
      </c>
      <c r="E98" s="141"/>
    </row>
    <row r="99" spans="1:7" s="30" customFormat="1" ht="15">
      <c r="A99" s="129"/>
      <c r="B99" s="92" t="s">
        <v>28</v>
      </c>
      <c r="C99" s="129"/>
      <c r="D99" s="93">
        <f>SUM(D87:D98)</f>
        <v>135523</v>
      </c>
      <c r="E99" s="32"/>
      <c r="F99" s="32"/>
      <c r="G99" s="32"/>
    </row>
    <row r="100" spans="1:7" s="53" customFormat="1" ht="15">
      <c r="A100" s="70"/>
      <c r="B100" s="71"/>
      <c r="C100" s="62"/>
      <c r="D100" s="62"/>
      <c r="E100" s="31"/>
      <c r="F100" s="31"/>
      <c r="G100" s="31"/>
    </row>
    <row r="101" spans="1:256" s="53" customFormat="1" ht="18" customHeight="1">
      <c r="A101" s="164" t="s">
        <v>51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  <c r="EP101" s="164"/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  <c r="FP101" s="164"/>
      <c r="FQ101" s="164"/>
      <c r="FR101" s="164"/>
      <c r="FS101" s="164"/>
      <c r="FT101" s="164"/>
      <c r="FU101" s="164"/>
      <c r="FV101" s="164"/>
      <c r="FW101" s="164"/>
      <c r="FX101" s="164"/>
      <c r="FY101" s="164"/>
      <c r="FZ101" s="164"/>
      <c r="GA101" s="164"/>
      <c r="GB101" s="164"/>
      <c r="GC101" s="164"/>
      <c r="GD101" s="164"/>
      <c r="GE101" s="164"/>
      <c r="GF101" s="164"/>
      <c r="GG101" s="164"/>
      <c r="GH101" s="164"/>
      <c r="GI101" s="164"/>
      <c r="GJ101" s="164"/>
      <c r="GK101" s="164"/>
      <c r="GL101" s="164"/>
      <c r="GM101" s="164"/>
      <c r="GN101" s="164"/>
      <c r="GO101" s="164"/>
      <c r="GP101" s="164"/>
      <c r="GQ101" s="164"/>
      <c r="GR101" s="164"/>
      <c r="GS101" s="164"/>
      <c r="GT101" s="164"/>
      <c r="GU101" s="164"/>
      <c r="GV101" s="164"/>
      <c r="GW101" s="164"/>
      <c r="GX101" s="164"/>
      <c r="GY101" s="164"/>
      <c r="GZ101" s="164"/>
      <c r="HA101" s="164"/>
      <c r="HB101" s="164"/>
      <c r="HC101" s="164"/>
      <c r="HD101" s="164"/>
      <c r="HE101" s="164"/>
      <c r="HF101" s="164"/>
      <c r="HG101" s="164"/>
      <c r="HH101" s="164"/>
      <c r="HI101" s="164"/>
      <c r="HJ101" s="164"/>
      <c r="HK101" s="164"/>
      <c r="HL101" s="164"/>
      <c r="HM101" s="164"/>
      <c r="HN101" s="164"/>
      <c r="HO101" s="164"/>
      <c r="HP101" s="164"/>
      <c r="HQ101" s="164"/>
      <c r="HR101" s="164"/>
      <c r="HS101" s="164"/>
      <c r="HT101" s="164"/>
      <c r="HU101" s="164"/>
      <c r="HV101" s="164"/>
      <c r="HW101" s="164"/>
      <c r="HX101" s="164"/>
      <c r="HY101" s="164"/>
      <c r="HZ101" s="164"/>
      <c r="IA101" s="164"/>
      <c r="IB101" s="164"/>
      <c r="IC101" s="164"/>
      <c r="ID101" s="164"/>
      <c r="IE101" s="164"/>
      <c r="IF101" s="164"/>
      <c r="IG101" s="164"/>
      <c r="IH101" s="164"/>
      <c r="II101" s="164"/>
      <c r="IJ101" s="164"/>
      <c r="IK101" s="164"/>
      <c r="IL101" s="164"/>
      <c r="IM101" s="164"/>
      <c r="IN101" s="164"/>
      <c r="IO101" s="164"/>
      <c r="IP101" s="164"/>
      <c r="IQ101" s="164"/>
      <c r="IR101" s="164"/>
      <c r="IS101" s="164"/>
      <c r="IT101" s="164"/>
      <c r="IU101" s="164"/>
      <c r="IV101" s="164"/>
    </row>
    <row r="102" spans="1:5" s="70" customFormat="1" ht="18.75" customHeight="1" thickBot="1">
      <c r="A102" s="72"/>
      <c r="B102" s="72"/>
      <c r="C102" s="75" t="s">
        <v>50</v>
      </c>
      <c r="E102" s="32"/>
    </row>
    <row r="103" spans="1:7" s="28" customFormat="1" ht="36" customHeight="1">
      <c r="A103" s="25" t="s">
        <v>54</v>
      </c>
      <c r="B103" s="34" t="s">
        <v>47</v>
      </c>
      <c r="C103" s="26" t="s">
        <v>52</v>
      </c>
      <c r="E103" s="35"/>
      <c r="F103" s="27"/>
      <c r="G103" s="27"/>
    </row>
    <row r="104" spans="1:7" s="43" customFormat="1" ht="21" customHeight="1">
      <c r="A104" s="73">
        <v>1</v>
      </c>
      <c r="B104" s="40">
        <v>2</v>
      </c>
      <c r="C104" s="74">
        <v>3</v>
      </c>
      <c r="D104" s="30"/>
      <c r="E104" s="62"/>
      <c r="F104" s="42"/>
      <c r="G104" s="42"/>
    </row>
    <row r="105" spans="1:5" s="67" customFormat="1" ht="24" customHeight="1">
      <c r="A105" s="63">
        <v>2</v>
      </c>
      <c r="B105" s="64" t="s">
        <v>93</v>
      </c>
      <c r="C105" s="65">
        <v>610</v>
      </c>
      <c r="D105" s="30"/>
      <c r="E105" s="36"/>
    </row>
    <row r="106" spans="1:7" s="30" customFormat="1" ht="15.75" thickBot="1">
      <c r="A106" s="68"/>
      <c r="B106" s="47" t="s">
        <v>28</v>
      </c>
      <c r="C106" s="69">
        <f>SUM(C105:C105)</f>
        <v>610</v>
      </c>
      <c r="E106" s="32"/>
      <c r="F106" s="32"/>
      <c r="G106" s="32"/>
    </row>
    <row r="107" spans="1:256" s="53" customFormat="1" ht="18" customHeight="1">
      <c r="A107" s="164" t="s">
        <v>53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  <c r="ES107" s="164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  <c r="FL107" s="164"/>
      <c r="FM107" s="164"/>
      <c r="FN107" s="164"/>
      <c r="FO107" s="164"/>
      <c r="FP107" s="164"/>
      <c r="FQ107" s="164"/>
      <c r="FR107" s="164"/>
      <c r="FS107" s="164"/>
      <c r="FT107" s="164"/>
      <c r="FU107" s="164"/>
      <c r="FV107" s="164"/>
      <c r="FW107" s="164"/>
      <c r="FX107" s="164"/>
      <c r="FY107" s="164"/>
      <c r="FZ107" s="164"/>
      <c r="GA107" s="164"/>
      <c r="GB107" s="164"/>
      <c r="GC107" s="164"/>
      <c r="GD107" s="164"/>
      <c r="GE107" s="164"/>
      <c r="GF107" s="164"/>
      <c r="GG107" s="164"/>
      <c r="GH107" s="164"/>
      <c r="GI107" s="164"/>
      <c r="GJ107" s="164"/>
      <c r="GK107" s="164"/>
      <c r="GL107" s="164"/>
      <c r="GM107" s="164"/>
      <c r="GN107" s="164"/>
      <c r="GO107" s="164"/>
      <c r="GP107" s="164"/>
      <c r="GQ107" s="164"/>
      <c r="GR107" s="164"/>
      <c r="GS107" s="164"/>
      <c r="GT107" s="164"/>
      <c r="GU107" s="164"/>
      <c r="GV107" s="164"/>
      <c r="GW107" s="164"/>
      <c r="GX107" s="164"/>
      <c r="GY107" s="164"/>
      <c r="GZ107" s="164"/>
      <c r="HA107" s="164"/>
      <c r="HB107" s="164"/>
      <c r="HC107" s="164"/>
      <c r="HD107" s="164"/>
      <c r="HE107" s="164"/>
      <c r="HF107" s="164"/>
      <c r="HG107" s="164"/>
      <c r="HH107" s="164"/>
      <c r="HI107" s="164"/>
      <c r="HJ107" s="164"/>
      <c r="HK107" s="164"/>
      <c r="HL107" s="164"/>
      <c r="HM107" s="164"/>
      <c r="HN107" s="164"/>
      <c r="HO107" s="164"/>
      <c r="HP107" s="164"/>
      <c r="HQ107" s="164"/>
      <c r="HR107" s="164"/>
      <c r="HS107" s="164"/>
      <c r="HT107" s="164"/>
      <c r="HU107" s="164"/>
      <c r="HV107" s="164"/>
      <c r="HW107" s="164"/>
      <c r="HX107" s="164"/>
      <c r="HY107" s="164"/>
      <c r="HZ107" s="164"/>
      <c r="IA107" s="164"/>
      <c r="IB107" s="164"/>
      <c r="IC107" s="164"/>
      <c r="ID107" s="164"/>
      <c r="IE107" s="164"/>
      <c r="IF107" s="164"/>
      <c r="IG107" s="164"/>
      <c r="IH107" s="164"/>
      <c r="II107" s="164"/>
      <c r="IJ107" s="164"/>
      <c r="IK107" s="164"/>
      <c r="IL107" s="164"/>
      <c r="IM107" s="164"/>
      <c r="IN107" s="164"/>
      <c r="IO107" s="164"/>
      <c r="IP107" s="164"/>
      <c r="IQ107" s="164"/>
      <c r="IR107" s="164"/>
      <c r="IS107" s="164"/>
      <c r="IT107" s="164"/>
      <c r="IU107" s="164"/>
      <c r="IV107" s="164"/>
    </row>
    <row r="108" spans="1:7" s="30" customFormat="1" ht="15.75" thickBot="1">
      <c r="A108" s="32"/>
      <c r="D108" s="32"/>
      <c r="E108" s="32"/>
      <c r="F108" s="32"/>
      <c r="G108" s="75" t="s">
        <v>55</v>
      </c>
    </row>
    <row r="109" spans="1:7" s="28" customFormat="1" ht="78" customHeight="1">
      <c r="A109" s="25" t="s">
        <v>54</v>
      </c>
      <c r="B109" s="25" t="s">
        <v>56</v>
      </c>
      <c r="C109" s="26" t="s">
        <v>48</v>
      </c>
      <c r="D109" s="26" t="s">
        <v>88</v>
      </c>
      <c r="E109" s="33" t="s">
        <v>58</v>
      </c>
      <c r="F109" s="33" t="s">
        <v>60</v>
      </c>
      <c r="G109" s="33" t="s">
        <v>59</v>
      </c>
    </row>
    <row r="110" spans="1:7" s="30" customFormat="1" ht="18.75" customHeight="1">
      <c r="A110" s="76">
        <v>1</v>
      </c>
      <c r="B110" s="76">
        <v>2</v>
      </c>
      <c r="C110" s="61">
        <v>3</v>
      </c>
      <c r="D110" s="61">
        <v>4</v>
      </c>
      <c r="E110" s="61">
        <v>5</v>
      </c>
      <c r="F110" s="61">
        <v>6</v>
      </c>
      <c r="G110" s="61">
        <v>7</v>
      </c>
    </row>
    <row r="111" spans="1:7" s="30" customFormat="1" ht="24" customHeight="1" thickBot="1">
      <c r="A111" s="77">
        <v>1</v>
      </c>
      <c r="B111" s="78" t="s">
        <v>126</v>
      </c>
      <c r="C111" s="79" t="s">
        <v>127</v>
      </c>
      <c r="D111" s="120">
        <v>5</v>
      </c>
      <c r="E111" s="79">
        <v>2500</v>
      </c>
      <c r="F111" s="82">
        <f aca="true" t="shared" si="0" ref="F111:F118">D111*E111</f>
        <v>12500</v>
      </c>
      <c r="G111" s="121">
        <v>1</v>
      </c>
    </row>
    <row r="112" spans="1:7" s="30" customFormat="1" ht="24" customHeight="1" thickBot="1">
      <c r="A112" s="77"/>
      <c r="B112" s="78" t="s">
        <v>129</v>
      </c>
      <c r="C112" s="79" t="s">
        <v>101</v>
      </c>
      <c r="D112" s="120">
        <v>5</v>
      </c>
      <c r="E112" s="79">
        <v>100</v>
      </c>
      <c r="F112" s="82">
        <f t="shared" si="0"/>
        <v>500</v>
      </c>
      <c r="G112" s="148">
        <v>1</v>
      </c>
    </row>
    <row r="113" spans="1:7" s="30" customFormat="1" ht="24" customHeight="1" thickBot="1">
      <c r="A113" s="77"/>
      <c r="B113" s="78" t="s">
        <v>130</v>
      </c>
      <c r="C113" s="79" t="s">
        <v>101</v>
      </c>
      <c r="D113" s="120">
        <v>5</v>
      </c>
      <c r="E113" s="79">
        <v>500</v>
      </c>
      <c r="F113" s="82">
        <f t="shared" si="0"/>
        <v>2500</v>
      </c>
      <c r="G113" s="148">
        <v>1</v>
      </c>
    </row>
    <row r="114" spans="1:7" s="30" customFormat="1" ht="24" customHeight="1" thickBot="1">
      <c r="A114" s="77"/>
      <c r="B114" s="78" t="s">
        <v>131</v>
      </c>
      <c r="C114" s="79" t="s">
        <v>101</v>
      </c>
      <c r="D114" s="120">
        <v>5</v>
      </c>
      <c r="E114" s="79">
        <v>500</v>
      </c>
      <c r="F114" s="82">
        <f t="shared" si="0"/>
        <v>2500</v>
      </c>
      <c r="G114" s="148">
        <v>1</v>
      </c>
    </row>
    <row r="115" spans="1:7" s="30" customFormat="1" ht="24" customHeight="1" thickBot="1">
      <c r="A115" s="77"/>
      <c r="B115" s="78" t="s">
        <v>132</v>
      </c>
      <c r="C115" s="79" t="s">
        <v>101</v>
      </c>
      <c r="D115" s="120">
        <v>5</v>
      </c>
      <c r="E115" s="79">
        <v>500</v>
      </c>
      <c r="F115" s="82">
        <f t="shared" si="0"/>
        <v>2500</v>
      </c>
      <c r="G115" s="148">
        <v>1</v>
      </c>
    </row>
    <row r="116" spans="1:7" s="30" customFormat="1" ht="24" customHeight="1" thickBot="1">
      <c r="A116" s="77">
        <v>2</v>
      </c>
      <c r="B116" s="78" t="s">
        <v>133</v>
      </c>
      <c r="C116" s="79" t="s">
        <v>101</v>
      </c>
      <c r="D116" s="120">
        <v>5</v>
      </c>
      <c r="E116" s="79">
        <v>500</v>
      </c>
      <c r="F116" s="82">
        <f t="shared" si="0"/>
        <v>2500</v>
      </c>
      <c r="G116" s="128">
        <v>1</v>
      </c>
    </row>
    <row r="117" spans="1:7" s="30" customFormat="1" ht="24" customHeight="1" thickBot="1">
      <c r="A117" s="77"/>
      <c r="B117" s="78" t="s">
        <v>134</v>
      </c>
      <c r="C117" s="79" t="s">
        <v>101</v>
      </c>
      <c r="D117" s="120">
        <v>5</v>
      </c>
      <c r="E117" s="79">
        <v>400</v>
      </c>
      <c r="F117" s="82">
        <f t="shared" si="0"/>
        <v>2000</v>
      </c>
      <c r="G117" s="128">
        <v>1</v>
      </c>
    </row>
    <row r="118" spans="1:7" s="30" customFormat="1" ht="24" customHeight="1" thickBot="1">
      <c r="A118" s="77"/>
      <c r="B118" s="78" t="s">
        <v>135</v>
      </c>
      <c r="C118" s="79" t="s">
        <v>101</v>
      </c>
      <c r="D118" s="120">
        <v>5</v>
      </c>
      <c r="E118" s="79">
        <v>150</v>
      </c>
      <c r="F118" s="82">
        <f t="shared" si="0"/>
        <v>750</v>
      </c>
      <c r="G118" s="128">
        <v>1</v>
      </c>
    </row>
    <row r="119" spans="1:7" s="30" customFormat="1" ht="19.5" customHeight="1" thickBot="1">
      <c r="A119" s="80"/>
      <c r="B119" s="81" t="s">
        <v>28</v>
      </c>
      <c r="C119" s="82"/>
      <c r="D119" s="82"/>
      <c r="E119" s="82"/>
      <c r="F119" s="82">
        <f>SUM(F111:F118)</f>
        <v>25750</v>
      </c>
      <c r="G119" s="128">
        <v>1</v>
      </c>
    </row>
    <row r="120" spans="1:7" s="53" customFormat="1" ht="15">
      <c r="A120" s="70"/>
      <c r="B120" s="71"/>
      <c r="C120" s="62"/>
      <c r="F120" s="31"/>
      <c r="G120" s="31"/>
    </row>
    <row r="121" spans="2:5" s="53" customFormat="1" ht="36.75" customHeight="1" hidden="1" thickBot="1">
      <c r="B121" s="83"/>
      <c r="D121" s="84"/>
      <c r="E121" s="85" t="s">
        <v>6</v>
      </c>
    </row>
    <row r="122" spans="1:256" s="86" customFormat="1" ht="7.5" customHeight="1">
      <c r="A122" s="19" t="s">
        <v>61</v>
      </c>
      <c r="B122" s="19"/>
      <c r="C122" s="19"/>
      <c r="D122" s="19"/>
      <c r="E122" s="19"/>
      <c r="F122" s="19"/>
      <c r="G122" s="19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4"/>
      <c r="EU122" s="164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4"/>
      <c r="FG122" s="164"/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4"/>
      <c r="FT122" s="164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4"/>
      <c r="GG122" s="164"/>
      <c r="GH122" s="164"/>
      <c r="GI122" s="164"/>
      <c r="GJ122" s="164"/>
      <c r="GK122" s="164"/>
      <c r="GL122" s="164"/>
      <c r="GM122" s="164"/>
      <c r="GN122" s="164"/>
      <c r="GO122" s="164"/>
      <c r="GP122" s="164"/>
      <c r="GQ122" s="164"/>
      <c r="GR122" s="164"/>
      <c r="GS122" s="164"/>
      <c r="GT122" s="164"/>
      <c r="GU122" s="164"/>
      <c r="GV122" s="164"/>
      <c r="GW122" s="164"/>
      <c r="GX122" s="164"/>
      <c r="GY122" s="164"/>
      <c r="GZ122" s="164"/>
      <c r="HA122" s="164"/>
      <c r="HB122" s="164"/>
      <c r="HC122" s="164"/>
      <c r="HD122" s="164"/>
      <c r="HE122" s="164"/>
      <c r="HF122" s="164"/>
      <c r="HG122" s="164"/>
      <c r="HH122" s="164"/>
      <c r="HI122" s="164"/>
      <c r="HJ122" s="164"/>
      <c r="HK122" s="164"/>
      <c r="HL122" s="164"/>
      <c r="HM122" s="164"/>
      <c r="HN122" s="164"/>
      <c r="HO122" s="164"/>
      <c r="HP122" s="164"/>
      <c r="HQ122" s="164"/>
      <c r="HR122" s="164"/>
      <c r="HS122" s="164"/>
      <c r="HT122" s="164"/>
      <c r="HU122" s="164"/>
      <c r="HV122" s="164"/>
      <c r="HW122" s="164"/>
      <c r="HX122" s="164"/>
      <c r="HY122" s="164"/>
      <c r="HZ122" s="164"/>
      <c r="IA122" s="164"/>
      <c r="IB122" s="164"/>
      <c r="IC122" s="164"/>
      <c r="ID122" s="164"/>
      <c r="IE122" s="164"/>
      <c r="IF122" s="164"/>
      <c r="IG122" s="164"/>
      <c r="IH122" s="164"/>
      <c r="II122" s="164"/>
      <c r="IJ122" s="164"/>
      <c r="IK122" s="164"/>
      <c r="IL122" s="164"/>
      <c r="IM122" s="164"/>
      <c r="IN122" s="164"/>
      <c r="IO122" s="164"/>
      <c r="IP122" s="164"/>
      <c r="IQ122" s="164"/>
      <c r="IR122" s="164"/>
      <c r="IS122" s="164"/>
      <c r="IT122" s="164"/>
      <c r="IU122" s="164"/>
      <c r="IV122" s="164"/>
    </row>
    <row r="123" spans="1:256" s="86" customFormat="1" ht="23.25" customHeight="1">
      <c r="A123" s="164" t="s">
        <v>68</v>
      </c>
      <c r="B123" s="164"/>
      <c r="C123" s="164"/>
      <c r="D123" s="164"/>
      <c r="E123" s="164"/>
      <c r="F123" s="164"/>
      <c r="G123" s="164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6" s="30" customFormat="1" ht="18" customHeight="1" thickBot="1">
      <c r="A124" s="87"/>
      <c r="B124" s="87"/>
      <c r="C124" s="51" t="s">
        <v>62</v>
      </c>
      <c r="E124" s="58"/>
      <c r="F124" s="87"/>
    </row>
    <row r="125" spans="1:8" s="30" customFormat="1" ht="57.75" customHeight="1">
      <c r="A125" s="25" t="s">
        <v>54</v>
      </c>
      <c r="B125" s="33" t="s">
        <v>63</v>
      </c>
      <c r="C125" s="33" t="s">
        <v>36</v>
      </c>
      <c r="H125" s="89"/>
    </row>
    <row r="126" spans="1:8" s="30" customFormat="1" ht="15">
      <c r="A126" s="39">
        <v>1</v>
      </c>
      <c r="B126" s="61">
        <v>2</v>
      </c>
      <c r="C126" s="61">
        <v>3</v>
      </c>
      <c r="H126" s="89"/>
    </row>
    <row r="127" spans="1:3" s="89" customFormat="1" ht="30" thickBot="1">
      <c r="A127" s="90">
        <v>1</v>
      </c>
      <c r="B127" s="107" t="s">
        <v>64</v>
      </c>
      <c r="C127" s="132">
        <f>F119</f>
        <v>25750</v>
      </c>
    </row>
    <row r="128" spans="1:3" s="89" customFormat="1" ht="15.75" thickBot="1">
      <c r="A128" s="90">
        <v>2</v>
      </c>
      <c r="B128" s="107" t="s">
        <v>65</v>
      </c>
      <c r="C128" s="132">
        <f>C76</f>
        <v>10000</v>
      </c>
    </row>
    <row r="129" spans="1:4" s="89" customFormat="1" ht="52.5">
      <c r="A129" s="90">
        <v>3</v>
      </c>
      <c r="B129" s="91" t="s">
        <v>128</v>
      </c>
      <c r="C129" s="127">
        <v>5000</v>
      </c>
      <c r="D129" s="150" t="s">
        <v>143</v>
      </c>
    </row>
    <row r="130" spans="1:3" s="89" customFormat="1" ht="15.75" thickBot="1">
      <c r="A130" s="90">
        <v>4</v>
      </c>
      <c r="B130" s="107" t="s">
        <v>66</v>
      </c>
      <c r="C130" s="132">
        <f>G54</f>
        <v>0</v>
      </c>
    </row>
    <row r="131" spans="1:3" s="89" customFormat="1" ht="30">
      <c r="A131" s="94">
        <v>5</v>
      </c>
      <c r="B131" s="108" t="s">
        <v>67</v>
      </c>
      <c r="C131" s="133">
        <f>SUM(C127:C130)</f>
        <v>40750</v>
      </c>
    </row>
    <row r="132" spans="1:3" s="89" customFormat="1" ht="45">
      <c r="A132" s="109">
        <v>6</v>
      </c>
      <c r="B132" s="130" t="s">
        <v>71</v>
      </c>
      <c r="C132" s="131">
        <f>IF(D149=0,0,C131/D149)</f>
        <v>1358.3333333333333</v>
      </c>
    </row>
    <row r="133" s="53" customFormat="1" ht="6" customHeight="1">
      <c r="B133" s="83"/>
    </row>
    <row r="134" spans="1:256" s="86" customFormat="1" ht="23.25" customHeight="1">
      <c r="A134" s="164" t="s">
        <v>69</v>
      </c>
      <c r="B134" s="164"/>
      <c r="C134" s="164"/>
      <c r="D134" s="164"/>
      <c r="E134" s="164"/>
      <c r="F134" s="164"/>
      <c r="G134" s="164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3" s="53" customFormat="1" ht="17.25" customHeight="1" thickBot="1">
      <c r="A135" s="31"/>
      <c r="C135" s="51" t="s">
        <v>70</v>
      </c>
    </row>
    <row r="136" spans="1:3" s="30" customFormat="1" ht="30">
      <c r="A136" s="25" t="s">
        <v>54</v>
      </c>
      <c r="B136" s="33" t="s">
        <v>8</v>
      </c>
      <c r="C136" s="33" t="s">
        <v>9</v>
      </c>
    </row>
    <row r="137" spans="1:3" s="59" customFormat="1" ht="15.75" customHeight="1">
      <c r="A137" s="110">
        <v>1</v>
      </c>
      <c r="B137" s="95">
        <v>2</v>
      </c>
      <c r="C137" s="56">
        <v>3</v>
      </c>
    </row>
    <row r="138" spans="1:3" s="30" customFormat="1" ht="15.75" customHeight="1">
      <c r="A138" s="44">
        <v>1</v>
      </c>
      <c r="B138" s="117" t="s">
        <v>72</v>
      </c>
      <c r="C138" s="106">
        <f>C132</f>
        <v>1358.3333333333333</v>
      </c>
    </row>
    <row r="139" spans="1:3" s="30" customFormat="1" ht="15" customHeight="1">
      <c r="A139" s="44">
        <v>2</v>
      </c>
      <c r="B139" s="117" t="s">
        <v>74</v>
      </c>
      <c r="C139" s="116">
        <v>0.2</v>
      </c>
    </row>
    <row r="140" spans="1:3" s="30" customFormat="1" ht="15" customHeight="1">
      <c r="A140" s="44">
        <v>3</v>
      </c>
      <c r="B140" s="117" t="s">
        <v>73</v>
      </c>
      <c r="C140" s="106">
        <f>C138*C139</f>
        <v>271.6666666666667</v>
      </c>
    </row>
    <row r="141" spans="1:3" s="30" customFormat="1" ht="30" customHeight="1">
      <c r="A141" s="44">
        <v>4</v>
      </c>
      <c r="B141" s="117" t="s">
        <v>77</v>
      </c>
      <c r="C141" s="106">
        <f>C138+C140</f>
        <v>1630</v>
      </c>
    </row>
    <row r="142" spans="1:3" s="30" customFormat="1" ht="38.25" customHeight="1">
      <c r="A142" s="44">
        <v>5</v>
      </c>
      <c r="B142" s="105" t="s">
        <v>75</v>
      </c>
      <c r="C142" s="126">
        <v>2500</v>
      </c>
    </row>
    <row r="143" spans="1:256" s="86" customFormat="1" ht="17.25" customHeight="1">
      <c r="A143" s="164" t="s">
        <v>76</v>
      </c>
      <c r="B143" s="164"/>
      <c r="C143" s="164"/>
      <c r="D143" s="164"/>
      <c r="E143" s="164"/>
      <c r="F143" s="164"/>
      <c r="G143" s="164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86" customFormat="1" ht="18" customHeight="1">
      <c r="A144" s="164" t="s">
        <v>10</v>
      </c>
      <c r="B144" s="164"/>
      <c r="C144" s="164"/>
      <c r="D144" s="164"/>
      <c r="E144" s="164"/>
      <c r="F144" s="164"/>
      <c r="G144" s="164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79" s="97" customFormat="1" ht="15.75" customHeight="1" thickBot="1">
      <c r="A145" s="32"/>
      <c r="B145" s="58"/>
      <c r="C145" s="58"/>
      <c r="D145" s="75" t="s">
        <v>78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</row>
    <row r="146" spans="1:4" s="28" customFormat="1" ht="30">
      <c r="A146" s="25" t="s">
        <v>54</v>
      </c>
      <c r="B146" s="183" t="s">
        <v>79</v>
      </c>
      <c r="C146" s="183"/>
      <c r="D146" s="33"/>
    </row>
    <row r="147" spans="1:4" s="30" customFormat="1" ht="16.5" customHeight="1">
      <c r="A147" s="98">
        <v>1</v>
      </c>
      <c r="B147" s="99">
        <v>2</v>
      </c>
      <c r="C147" s="99">
        <v>3</v>
      </c>
      <c r="D147" s="99">
        <v>4</v>
      </c>
    </row>
    <row r="148" spans="1:4" s="30" customFormat="1" ht="24.75" customHeight="1">
      <c r="A148" s="188">
        <v>1</v>
      </c>
      <c r="B148" s="184" t="s">
        <v>81</v>
      </c>
      <c r="C148" s="138" t="s">
        <v>80</v>
      </c>
      <c r="D148" s="114" t="s">
        <v>100</v>
      </c>
    </row>
    <row r="149" spans="1:7" s="30" customFormat="1" ht="55.5" customHeight="1">
      <c r="A149" s="189"/>
      <c r="B149" s="185"/>
      <c r="C149" s="138" t="s">
        <v>57</v>
      </c>
      <c r="D149" s="118">
        <v>30</v>
      </c>
      <c r="E149" s="162" t="s">
        <v>144</v>
      </c>
      <c r="F149" s="163"/>
      <c r="G149" s="163"/>
    </row>
    <row r="150" spans="1:7" s="30" customFormat="1" ht="60.75" customHeight="1">
      <c r="A150" s="90">
        <v>2</v>
      </c>
      <c r="B150" s="186" t="s">
        <v>86</v>
      </c>
      <c r="C150" s="187"/>
      <c r="D150" s="139">
        <v>2000</v>
      </c>
      <c r="E150" s="162" t="s">
        <v>145</v>
      </c>
      <c r="F150" s="163"/>
      <c r="G150" s="163"/>
    </row>
    <row r="151" spans="1:4" s="30" customFormat="1" ht="30" customHeight="1">
      <c r="A151" s="90">
        <v>3</v>
      </c>
      <c r="B151" s="186" t="s">
        <v>91</v>
      </c>
      <c r="C151" s="187"/>
      <c r="D151" s="106">
        <f>D149*D150</f>
        <v>60000</v>
      </c>
    </row>
    <row r="152" spans="1:8" s="30" customFormat="1" ht="15.75" customHeight="1">
      <c r="A152" s="164" t="s">
        <v>11</v>
      </c>
      <c r="B152" s="164"/>
      <c r="C152" s="164"/>
      <c r="D152" s="164"/>
      <c r="E152" s="164"/>
      <c r="F152" s="164"/>
      <c r="G152" s="164"/>
      <c r="H152" s="19"/>
    </row>
    <row r="153" spans="1:3" s="30" customFormat="1" ht="19.5" customHeight="1" thickBot="1">
      <c r="A153" s="32"/>
      <c r="B153" s="88"/>
      <c r="C153" s="75" t="s">
        <v>82</v>
      </c>
    </row>
    <row r="154" spans="1:3" s="28" customFormat="1" ht="30">
      <c r="A154" s="25" t="s">
        <v>54</v>
      </c>
      <c r="B154" s="26" t="s">
        <v>79</v>
      </c>
      <c r="C154" s="33" t="s">
        <v>36</v>
      </c>
    </row>
    <row r="155" spans="1:3" s="30" customFormat="1" ht="20.25" customHeight="1">
      <c r="A155" s="39">
        <v>1</v>
      </c>
      <c r="B155" s="61">
        <v>2</v>
      </c>
      <c r="C155" s="61">
        <v>3</v>
      </c>
    </row>
    <row r="156" spans="1:4" s="30" customFormat="1" ht="45">
      <c r="A156" s="102">
        <v>1</v>
      </c>
      <c r="B156" s="96" t="s">
        <v>83</v>
      </c>
      <c r="C156" s="134">
        <f>D151</f>
        <v>60000</v>
      </c>
      <c r="D156" s="151" t="s">
        <v>146</v>
      </c>
    </row>
    <row r="157" spans="1:3" s="30" customFormat="1" ht="30">
      <c r="A157" s="102">
        <v>2</v>
      </c>
      <c r="B157" s="96" t="s">
        <v>87</v>
      </c>
      <c r="C157" s="134">
        <f>C131</f>
        <v>40750</v>
      </c>
    </row>
    <row r="158" spans="1:4" s="30" customFormat="1" ht="60">
      <c r="A158" s="102">
        <v>3</v>
      </c>
      <c r="B158" s="96" t="s">
        <v>84</v>
      </c>
      <c r="C158" s="134">
        <f>C156-C157</f>
        <v>19250</v>
      </c>
      <c r="D158" s="151" t="s">
        <v>147</v>
      </c>
    </row>
    <row r="159" spans="1:3" s="30" customFormat="1" ht="15">
      <c r="A159" s="102">
        <v>4</v>
      </c>
      <c r="B159" s="96" t="s">
        <v>85</v>
      </c>
      <c r="C159" s="135">
        <f>IF(C157=0,0,C158/C157)</f>
        <v>0.4723926380368098</v>
      </c>
    </row>
    <row r="160" spans="1:3" s="30" customFormat="1" ht="15.75" thickBot="1">
      <c r="A160" s="103">
        <v>5</v>
      </c>
      <c r="B160" s="100" t="s">
        <v>12</v>
      </c>
      <c r="C160" s="136">
        <f>C158*12</f>
        <v>231000</v>
      </c>
    </row>
    <row r="161" spans="1:5" s="111" customFormat="1" ht="43.5" customHeight="1">
      <c r="A161" s="164" t="s">
        <v>13</v>
      </c>
      <c r="B161" s="164"/>
      <c r="C161" s="164"/>
      <c r="D161" s="164"/>
      <c r="E161" s="115"/>
    </row>
    <row r="162" spans="1:7" s="111" customFormat="1" ht="36.75" customHeight="1">
      <c r="A162" s="164"/>
      <c r="B162" s="164"/>
      <c r="C162" s="164"/>
      <c r="D162" s="164"/>
      <c r="E162" s="115"/>
      <c r="F162" s="112"/>
      <c r="G162" s="113"/>
    </row>
    <row r="163" spans="1:7" s="30" customFormat="1" ht="68.25" customHeight="1">
      <c r="A163" s="164" t="s">
        <v>136</v>
      </c>
      <c r="B163" s="164"/>
      <c r="C163" s="164"/>
      <c r="D163" s="164"/>
      <c r="E163" s="164"/>
      <c r="F163" s="36"/>
      <c r="G163" s="32"/>
    </row>
    <row r="164" spans="1:6" s="104" customFormat="1" ht="57.75" customHeight="1">
      <c r="A164" s="11"/>
      <c r="B164" s="12"/>
      <c r="C164" s="11"/>
      <c r="D164" s="11"/>
      <c r="E164" s="11"/>
      <c r="F164" s="101"/>
    </row>
    <row r="165" ht="15.75" customHeight="1" hidden="1"/>
  </sheetData>
  <sheetProtection/>
  <mergeCells count="229">
    <mergeCell ref="B148:B149"/>
    <mergeCell ref="B150:C150"/>
    <mergeCell ref="B151:C151"/>
    <mergeCell ref="A148:A149"/>
    <mergeCell ref="DW122:EC122"/>
    <mergeCell ref="AQ122:AW122"/>
    <mergeCell ref="AX122:BD122"/>
    <mergeCell ref="BE122:BK122"/>
    <mergeCell ref="BS122:BY122"/>
    <mergeCell ref="BZ122:CF122"/>
    <mergeCell ref="IL122:IR122"/>
    <mergeCell ref="IS122:IV122"/>
    <mergeCell ref="A123:G123"/>
    <mergeCell ref="GV122:HB122"/>
    <mergeCell ref="HC122:HI122"/>
    <mergeCell ref="HJ122:HP122"/>
    <mergeCell ref="GH122:GN122"/>
    <mergeCell ref="IE122:IK122"/>
    <mergeCell ref="FF122:FL122"/>
    <mergeCell ref="FM122:FS122"/>
    <mergeCell ref="FT122:FZ122"/>
    <mergeCell ref="GA122:GG122"/>
    <mergeCell ref="A163:E163"/>
    <mergeCell ref="A152:G152"/>
    <mergeCell ref="A161:D161"/>
    <mergeCell ref="A162:D162"/>
    <mergeCell ref="B146:C146"/>
    <mergeCell ref="DP122:DV122"/>
    <mergeCell ref="AJ122:AP122"/>
    <mergeCell ref="BL122:BR122"/>
    <mergeCell ref="HQ122:HW122"/>
    <mergeCell ref="ED122:EJ122"/>
    <mergeCell ref="EK122:EQ122"/>
    <mergeCell ref="ER122:EX122"/>
    <mergeCell ref="EY122:FE122"/>
    <mergeCell ref="H122:N122"/>
    <mergeCell ref="O122:U122"/>
    <mergeCell ref="V122:AB122"/>
    <mergeCell ref="AC122:AI122"/>
    <mergeCell ref="GO122:GU122"/>
    <mergeCell ref="HX122:ID122"/>
    <mergeCell ref="CG122:CM122"/>
    <mergeCell ref="CN122:CT122"/>
    <mergeCell ref="CU122:DA122"/>
    <mergeCell ref="DB122:DH122"/>
    <mergeCell ref="GA107:GG107"/>
    <mergeCell ref="EY107:FE107"/>
    <mergeCell ref="CU107:DA107"/>
    <mergeCell ref="DB107:DH107"/>
    <mergeCell ref="DI107:DO107"/>
    <mergeCell ref="DI122:DO122"/>
    <mergeCell ref="IS107:IV107"/>
    <mergeCell ref="GV107:HB107"/>
    <mergeCell ref="HC107:HI107"/>
    <mergeCell ref="HJ107:HP107"/>
    <mergeCell ref="HQ107:HW107"/>
    <mergeCell ref="HX107:ID107"/>
    <mergeCell ref="IE107:IK107"/>
    <mergeCell ref="IL107:IR107"/>
    <mergeCell ref="GH107:GN107"/>
    <mergeCell ref="GO107:GU107"/>
    <mergeCell ref="DP107:DV107"/>
    <mergeCell ref="DW107:EC107"/>
    <mergeCell ref="ED107:EJ107"/>
    <mergeCell ref="EK107:EQ107"/>
    <mergeCell ref="ER107:EX107"/>
    <mergeCell ref="FF107:FL107"/>
    <mergeCell ref="FM107:FS107"/>
    <mergeCell ref="FT107:FZ107"/>
    <mergeCell ref="BE107:BK107"/>
    <mergeCell ref="BL107:BR107"/>
    <mergeCell ref="BS107:BY107"/>
    <mergeCell ref="BZ107:CF107"/>
    <mergeCell ref="CG107:CM107"/>
    <mergeCell ref="CN107:CT107"/>
    <mergeCell ref="IL101:IR101"/>
    <mergeCell ref="IS101:IV101"/>
    <mergeCell ref="A107:G107"/>
    <mergeCell ref="H107:N107"/>
    <mergeCell ref="O107:U107"/>
    <mergeCell ref="V107:AB107"/>
    <mergeCell ref="AC107:AI107"/>
    <mergeCell ref="AJ107:AP107"/>
    <mergeCell ref="AQ107:AW107"/>
    <mergeCell ref="AX107:BD107"/>
    <mergeCell ref="GV101:HB101"/>
    <mergeCell ref="HC101:HI101"/>
    <mergeCell ref="HJ101:HP101"/>
    <mergeCell ref="HQ101:HW101"/>
    <mergeCell ref="HX101:ID101"/>
    <mergeCell ref="IE101:IK101"/>
    <mergeCell ref="FF101:FL101"/>
    <mergeCell ref="FM101:FS101"/>
    <mergeCell ref="FT101:FZ101"/>
    <mergeCell ref="GA101:GG101"/>
    <mergeCell ref="GH101:GN101"/>
    <mergeCell ref="GO101:GU101"/>
    <mergeCell ref="DP101:DV101"/>
    <mergeCell ref="DW101:EC101"/>
    <mergeCell ref="ED101:EJ101"/>
    <mergeCell ref="EK101:EQ101"/>
    <mergeCell ref="ER101:EX101"/>
    <mergeCell ref="EY101:FE101"/>
    <mergeCell ref="BZ101:CF101"/>
    <mergeCell ref="CG101:CM101"/>
    <mergeCell ref="CN101:CT101"/>
    <mergeCell ref="CU101:DA101"/>
    <mergeCell ref="DB101:DH101"/>
    <mergeCell ref="DI101:DO101"/>
    <mergeCell ref="IL83:IR83"/>
    <mergeCell ref="IS83:IV83"/>
    <mergeCell ref="A101:G101"/>
    <mergeCell ref="H101:N101"/>
    <mergeCell ref="O101:U101"/>
    <mergeCell ref="V101:AB101"/>
    <mergeCell ref="AC101:AI101"/>
    <mergeCell ref="BE101:BK101"/>
    <mergeCell ref="BL101:BR101"/>
    <mergeCell ref="BS101:BY101"/>
    <mergeCell ref="GV83:HB83"/>
    <mergeCell ref="HC83:HI83"/>
    <mergeCell ref="HJ83:HP83"/>
    <mergeCell ref="HQ83:HW83"/>
    <mergeCell ref="HX83:ID83"/>
    <mergeCell ref="IE83:IK83"/>
    <mergeCell ref="IL72:IR72"/>
    <mergeCell ref="IS72:IV72"/>
    <mergeCell ref="A83:G83"/>
    <mergeCell ref="H83:N83"/>
    <mergeCell ref="O83:U83"/>
    <mergeCell ref="V83:AB83"/>
    <mergeCell ref="AC83:AI83"/>
    <mergeCell ref="GA83:GG83"/>
    <mergeCell ref="GH83:GN83"/>
    <mergeCell ref="GO83:GU83"/>
    <mergeCell ref="GV72:HB72"/>
    <mergeCell ref="HC72:HI72"/>
    <mergeCell ref="HJ72:HP72"/>
    <mergeCell ref="HQ72:HW72"/>
    <mergeCell ref="HX72:ID72"/>
    <mergeCell ref="IE72:IK72"/>
    <mergeCell ref="GA72:GG72"/>
    <mergeCell ref="GH72:GN72"/>
    <mergeCell ref="GO72:GU72"/>
    <mergeCell ref="DW72:EC72"/>
    <mergeCell ref="CN72:CT72"/>
    <mergeCell ref="CU72:DA72"/>
    <mergeCell ref="FT72:FZ72"/>
    <mergeCell ref="AJ101:AP101"/>
    <mergeCell ref="AQ101:AW101"/>
    <mergeCell ref="A34:B34"/>
    <mergeCell ref="H72:N72"/>
    <mergeCell ref="O72:U72"/>
    <mergeCell ref="V72:AB72"/>
    <mergeCell ref="AC72:AI72"/>
    <mergeCell ref="A72:G72"/>
    <mergeCell ref="A51:G52"/>
    <mergeCell ref="A1:G1"/>
    <mergeCell ref="A9:G11"/>
    <mergeCell ref="A4:G6"/>
    <mergeCell ref="A38:G43"/>
    <mergeCell ref="A2:G2"/>
    <mergeCell ref="A49:G50"/>
    <mergeCell ref="A45:G46"/>
    <mergeCell ref="A47:G48"/>
    <mergeCell ref="A37:F37"/>
    <mergeCell ref="A7:G8"/>
    <mergeCell ref="A12:G12"/>
    <mergeCell ref="A31:G33"/>
    <mergeCell ref="BS72:BY72"/>
    <mergeCell ref="BZ72:CF72"/>
    <mergeCell ref="AX83:BD83"/>
    <mergeCell ref="BE83:BK83"/>
    <mergeCell ref="BL83:BR83"/>
    <mergeCell ref="BS83:BY83"/>
    <mergeCell ref="AX72:BD72"/>
    <mergeCell ref="BE72:BK72"/>
    <mergeCell ref="DI83:DO83"/>
    <mergeCell ref="A44:G44"/>
    <mergeCell ref="BL72:BR72"/>
    <mergeCell ref="AQ83:AW83"/>
    <mergeCell ref="CG72:CM72"/>
    <mergeCell ref="E76:G76"/>
    <mergeCell ref="A58:G59"/>
    <mergeCell ref="A60:G61"/>
    <mergeCell ref="A62:G63"/>
    <mergeCell ref="B64:C64"/>
    <mergeCell ref="DB72:DH72"/>
    <mergeCell ref="DI72:DO72"/>
    <mergeCell ref="A15:B15"/>
    <mergeCell ref="A18:B18"/>
    <mergeCell ref="A65:G65"/>
    <mergeCell ref="A27:G30"/>
    <mergeCell ref="A56:G57"/>
    <mergeCell ref="A53:B53"/>
    <mergeCell ref="A21:G22"/>
    <mergeCell ref="A24:G26"/>
    <mergeCell ref="A35:G35"/>
    <mergeCell ref="A36:G36"/>
    <mergeCell ref="FT83:FZ83"/>
    <mergeCell ref="AX101:BD101"/>
    <mergeCell ref="ED72:EJ72"/>
    <mergeCell ref="EK72:EQ72"/>
    <mergeCell ref="ER72:EX72"/>
    <mergeCell ref="ED83:EJ83"/>
    <mergeCell ref="ER83:EX83"/>
    <mergeCell ref="DP83:DV83"/>
    <mergeCell ref="DW83:EC83"/>
    <mergeCell ref="DP72:DV72"/>
    <mergeCell ref="FF72:FL72"/>
    <mergeCell ref="FM72:FS72"/>
    <mergeCell ref="AJ72:AP72"/>
    <mergeCell ref="AQ72:AW72"/>
    <mergeCell ref="AJ83:AP83"/>
    <mergeCell ref="EK83:EQ83"/>
    <mergeCell ref="EY83:FE83"/>
    <mergeCell ref="FF83:FL83"/>
    <mergeCell ref="FM83:FS83"/>
    <mergeCell ref="BZ83:CF83"/>
    <mergeCell ref="E149:G149"/>
    <mergeCell ref="E150:G150"/>
    <mergeCell ref="A144:G144"/>
    <mergeCell ref="A143:G143"/>
    <mergeCell ref="A134:G134"/>
    <mergeCell ref="EY72:FE72"/>
    <mergeCell ref="CG83:CM83"/>
    <mergeCell ref="CN83:CT83"/>
    <mergeCell ref="CU83:DA83"/>
    <mergeCell ref="DB83:DH83"/>
  </mergeCells>
  <printOptions/>
  <pageMargins left="0.7480314960629921" right="0.35433070866141736" top="0.39" bottom="0.36" header="0.39" footer="0.22"/>
  <pageSetup fitToHeight="3" horizontalDpi="600" verticalDpi="600" orientation="portrait" paperSize="9" scale="50" r:id="rId1"/>
  <headerFooter alignWithMargins="0">
    <oddFooter>&amp;R&amp;P</oddFooter>
  </headerFooter>
  <rowBreaks count="2" manualBreakCount="2">
    <brk id="63" max="6" man="1"/>
    <brk id="1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K23"/>
  <sheetViews>
    <sheetView tabSelected="1" zoomScalePageLayoutView="0" workbookViewId="0" topLeftCell="A1">
      <selection activeCell="A16" sqref="A16:K19"/>
    </sheetView>
  </sheetViews>
  <sheetFormatPr defaultColWidth="9.00390625" defaultRowHeight="12.75"/>
  <sheetData>
    <row r="1" spans="1:11" s="5" customFormat="1" ht="24.75" customHeight="1">
      <c r="A1" s="190" t="s">
        <v>18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30.75" customHeight="1">
      <c r="A2" s="191" t="s">
        <v>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1" customFormat="1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194" t="s">
        <v>17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12.7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2.75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1:11" ht="12.7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 ht="12.7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1" ht="12.75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7.25">
      <c r="A11" s="195" t="s">
        <v>20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s="1" customFormat="1" ht="17.2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</row>
    <row r="13" spans="1:11" s="1" customFormat="1" ht="24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</row>
    <row r="14" spans="1:11" s="1" customFormat="1" ht="17.25" hidden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</row>
    <row r="15" spans="1:11" s="1" customFormat="1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1" customFormat="1" ht="17.25">
      <c r="A16" s="192" t="s">
        <v>163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</row>
    <row r="17" spans="1:11" s="1" customFormat="1" ht="17.2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s="1" customFormat="1" ht="90.7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</row>
    <row r="19" spans="1:11" s="1" customFormat="1" ht="17.25" hidden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</row>
    <row r="20" s="1" customFormat="1" ht="17.25"/>
    <row r="21" spans="1:11" s="1" customFormat="1" ht="17.25">
      <c r="A21" s="193" t="s">
        <v>21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</row>
    <row r="22" spans="1:11" s="1" customFormat="1" ht="17.2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</row>
    <row r="23" spans="1:11" s="1" customFormat="1" ht="51.75" customHeight="1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</row>
    <row r="24" s="1" customFormat="1" ht="17.25"/>
    <row r="25" s="1" customFormat="1" ht="17.25"/>
  </sheetData>
  <sheetProtection/>
  <mergeCells count="6">
    <mergeCell ref="A1:K1"/>
    <mergeCell ref="A2:K2"/>
    <mergeCell ref="A16:K19"/>
    <mergeCell ref="A21:K23"/>
    <mergeCell ref="A4:K9"/>
    <mergeCell ref="A11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6" sqref="C6:C7"/>
    </sheetView>
  </sheetViews>
  <sheetFormatPr defaultColWidth="9.00390625" defaultRowHeight="12.75"/>
  <cols>
    <col min="2" max="2" width="35.625" style="0" customWidth="1"/>
    <col min="3" max="3" width="16.125" style="0" customWidth="1"/>
    <col min="4" max="4" width="18.50390625" style="0" customWidth="1"/>
    <col min="5" max="5" width="40.875" style="0" customWidth="1"/>
  </cols>
  <sheetData>
    <row r="1" spans="1:5" ht="18">
      <c r="A1" s="197" t="s">
        <v>153</v>
      </c>
      <c r="B1" s="197"/>
      <c r="C1" s="197"/>
      <c r="D1" s="197"/>
      <c r="E1" s="197"/>
    </row>
    <row r="2" ht="15.75" thickBot="1">
      <c r="A2" s="152"/>
    </row>
    <row r="3" spans="1:5" ht="18" thickBot="1">
      <c r="A3" s="153" t="s">
        <v>154</v>
      </c>
      <c r="B3" s="154" t="s">
        <v>155</v>
      </c>
      <c r="C3" s="154" t="s">
        <v>156</v>
      </c>
      <c r="D3" s="154" t="s">
        <v>157</v>
      </c>
      <c r="E3" s="155" t="s">
        <v>158</v>
      </c>
    </row>
    <row r="4" spans="1:5" ht="99" customHeight="1" thickBot="1">
      <c r="A4" s="156">
        <v>1</v>
      </c>
      <c r="B4" s="157" t="s">
        <v>160</v>
      </c>
      <c r="C4" s="158"/>
      <c r="D4" s="158"/>
      <c r="E4" s="159"/>
    </row>
    <row r="5" spans="1:5" ht="33.75" customHeight="1" thickBot="1">
      <c r="A5" s="156">
        <v>2</v>
      </c>
      <c r="B5" s="157" t="s">
        <v>161</v>
      </c>
      <c r="C5" s="158"/>
      <c r="D5" s="158"/>
      <c r="E5" s="159"/>
    </row>
    <row r="6" spans="1:5" ht="18" thickBot="1">
      <c r="A6" s="156">
        <v>3</v>
      </c>
      <c r="B6" s="157" t="s">
        <v>162</v>
      </c>
      <c r="C6" s="158"/>
      <c r="D6" s="158"/>
      <c r="E6" s="159"/>
    </row>
    <row r="7" spans="1:5" ht="18" thickBot="1">
      <c r="A7" s="160"/>
      <c r="B7" s="161" t="s">
        <v>159</v>
      </c>
      <c r="C7" s="159"/>
      <c r="D7" s="159"/>
      <c r="E7" s="15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Генчик</dc:creator>
  <cp:keywords/>
  <dc:description/>
  <cp:lastModifiedBy>User</cp:lastModifiedBy>
  <cp:lastPrinted>2023-08-03T07:52:01Z</cp:lastPrinted>
  <dcterms:created xsi:type="dcterms:W3CDTF">2009-05-20T11:30:47Z</dcterms:created>
  <dcterms:modified xsi:type="dcterms:W3CDTF">2023-08-07T15:10:41Z</dcterms:modified>
  <cp:category/>
  <cp:version/>
  <cp:contentType/>
  <cp:contentStatus/>
</cp:coreProperties>
</file>