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D31261D2-396C-4318-84CF-960CEAC75FF6}" xr6:coauthVersionLast="37" xr6:coauthVersionMax="47" xr10:uidLastSave="{00000000-0000-0000-0000-000000000000}"/>
  <bookViews>
    <workbookView xWindow="-120" yWindow="-120" windowWidth="29040" windowHeight="15840" xr2:uid="{00000000-000D-0000-FFFF-FFFF00000000}"/>
  </bookViews>
  <sheets>
    <sheet name="БизнесПлан" sheetId="1" r:id="rId1"/>
    <sheet name="План продаж" sheetId="2" r:id="rId2"/>
    <sheet name="Структура записки" sheetId="7" r:id="rId3"/>
  </sheets>
  <definedNames>
    <definedName name="месСебест">БизнесПлан!$E$164</definedName>
    <definedName name="месячнаяПрограмма">БизнесПлан!#REF!</definedName>
    <definedName name="_xlnm.Print_Area" localSheetId="0">БизнесПлан!$A$1:$G$211</definedName>
  </definedNames>
  <calcPr calcId="179021"/>
</workbook>
</file>

<file path=xl/calcChain.xml><?xml version="1.0" encoding="utf-8"?>
<calcChain xmlns="http://schemas.openxmlformats.org/spreadsheetml/2006/main">
  <c r="C167" i="1" l="1"/>
  <c r="C166" i="1"/>
  <c r="C93" i="1"/>
  <c r="C142" i="1"/>
  <c r="C169" i="1" s="1"/>
  <c r="C100" i="1" l="1"/>
  <c r="D11" i="2" l="1"/>
  <c r="D189" i="1" s="1"/>
  <c r="E9" i="2"/>
  <c r="E8" i="2"/>
  <c r="E7" i="2"/>
  <c r="E6" i="2"/>
  <c r="E5" i="2"/>
  <c r="E11" i="2" l="1"/>
  <c r="D191" i="1" s="1"/>
  <c r="E94" i="1"/>
  <c r="C95" i="1"/>
  <c r="F95" i="1" s="1"/>
  <c r="E99" i="1"/>
  <c r="C94" i="1"/>
  <c r="F94" i="1" s="1"/>
  <c r="C86" i="1" l="1"/>
  <c r="C98" i="1" s="1"/>
  <c r="D195" i="1" l="1"/>
  <c r="E100" i="1" l="1"/>
  <c r="D101" i="1"/>
  <c r="E97" i="1" s="1"/>
  <c r="F93" i="1"/>
  <c r="E98" i="1" l="1"/>
  <c r="E95" i="1"/>
  <c r="E96" i="1"/>
  <c r="C23" i="1"/>
  <c r="E93" i="1"/>
  <c r="E69" i="1" l="1"/>
  <c r="F69" i="1" l="1"/>
  <c r="G69" i="1" s="1"/>
  <c r="G70" i="1" s="1"/>
  <c r="C99" i="1" s="1"/>
  <c r="F99" i="1" s="1"/>
  <c r="F156" i="1"/>
  <c r="F157" i="1"/>
  <c r="D131" i="1" l="1"/>
  <c r="C96" i="1" s="1"/>
  <c r="F96" i="1" s="1"/>
  <c r="F150" i="1"/>
  <c r="D41" i="1"/>
  <c r="F151" i="1"/>
  <c r="F152" i="1"/>
  <c r="F153" i="1"/>
  <c r="F154" i="1"/>
  <c r="F155" i="1"/>
  <c r="F100" i="1"/>
  <c r="F98" i="1"/>
  <c r="C168" i="1"/>
  <c r="C165" i="1" l="1" a="1"/>
  <c r="C165" i="1" s="1"/>
  <c r="C170" i="1" s="1"/>
  <c r="F158" i="1"/>
  <c r="C201" i="1"/>
  <c r="C203" i="1" s="1"/>
  <c r="C202" i="1" l="1"/>
  <c r="C204" i="1" s="1"/>
  <c r="C171" i="1"/>
  <c r="C177" i="1" s="1"/>
  <c r="C179" i="1" s="1"/>
  <c r="C180" i="1" s="1"/>
  <c r="C97" i="1"/>
  <c r="F97" i="1" s="1"/>
  <c r="C205" i="1" l="1"/>
  <c r="F101" i="1"/>
  <c r="C24" i="1" s="1"/>
  <c r="C101" i="1"/>
  <c r="C21" i="1" s="1"/>
  <c r="C206" i="1"/>
  <c r="C207" i="1" l="1"/>
</calcChain>
</file>

<file path=xl/sharedStrings.xml><?xml version="1.0" encoding="utf-8"?>
<sst xmlns="http://schemas.openxmlformats.org/spreadsheetml/2006/main" count="285" uniqueCount="247">
  <si>
    <t>в том числе:</t>
  </si>
  <si>
    <t>3.3. Реализация продукции</t>
  </si>
  <si>
    <t>Наименование затрат и документов</t>
  </si>
  <si>
    <t>Итого:</t>
  </si>
  <si>
    <t>Наименование затрат</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</si>
  <si>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</si>
  <si>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</si>
  <si>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</si>
  <si>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</si>
  <si>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</si>
  <si>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</si>
  <si>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</si>
  <si>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</si>
  <si>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</si>
  <si>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</si>
  <si>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</si>
  <si>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</si>
  <si>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</si>
  <si>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</si>
  <si>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</si>
  <si>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</si>
  <si>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</si>
  <si>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</si>
  <si>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</si>
  <si>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</si>
  <si>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</si>
  <si>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</si>
  <si>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</si>
  <si>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</si>
  <si>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</si>
  <si>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</si>
  <si>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</si>
  <si>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</si>
  <si>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</si>
  <si>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</si>
  <si>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</si>
  <si>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</si>
  <si>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</si>
  <si>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</si>
  <si>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</si>
  <si>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</si>
  <si>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</si>
  <si>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</si>
  <si>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</si>
  <si>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</si>
  <si>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</si>
  <si>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</si>
  <si>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</si>
  <si>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</si>
  <si>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</si>
  <si>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</si>
  <si>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</si>
  <si>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</si>
  <si>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</si>
  <si>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</si>
  <si>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</si>
  <si>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</si>
  <si>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</si>
  <si>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</si>
  <si>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</si>
  <si>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</si>
  <si>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</si>
  <si>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</si>
  <si>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</si>
  <si>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</si>
  <si>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</si>
  <si>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</si>
  <si>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</si>
  <si>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Среднемесячная зарплата наемных работников</t>
  </si>
  <si>
    <t>Итого</t>
  </si>
  <si>
    <t>Наемные работники:</t>
  </si>
  <si>
    <t>Зарплата наемных работников</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</si>
  <si>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</si>
  <si>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</si>
  <si>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</si>
  <si>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Заработная плата за 1 месяц</t>
  </si>
  <si>
    <t>Прочие затраты за 1 месяц</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</si>
  <si>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</si>
  <si>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</si>
  <si>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</si>
  <si>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</si>
  <si>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</si>
  <si>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</si>
  <si>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</si>
  <si>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</si>
  <si>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</si>
  <si>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</si>
  <si>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 xml:space="preserve"> «____»___________202___ г.           ________________          ____________________
                                      подпись                        Ф.И.О
                                                                                          </t>
  </si>
  <si>
    <t>БИЗНЕС – ПЛАН</t>
  </si>
  <si>
    <t>Сухожаровой шкаф</t>
  </si>
  <si>
    <t>шт.</t>
  </si>
  <si>
    <t>Лампа UV/LED</t>
  </si>
  <si>
    <t>Пылесборник</t>
  </si>
  <si>
    <t>Лампа настольная</t>
  </si>
  <si>
    <t>Фотоаппарат</t>
  </si>
  <si>
    <t>Аппарат для маникюра и педикюра</t>
  </si>
  <si>
    <t>Ванночка педикюрная</t>
  </si>
  <si>
    <t>Фрезы</t>
  </si>
  <si>
    <t>набор</t>
  </si>
  <si>
    <t>Щипчики</t>
  </si>
  <si>
    <t>3 шт.</t>
  </si>
  <si>
    <t>Ножницы</t>
  </si>
  <si>
    <t>8 шт.</t>
  </si>
  <si>
    <t>Телефон-смартфон Xiaomi</t>
  </si>
  <si>
    <t>Стеллаж</t>
  </si>
  <si>
    <t xml:space="preserve">Ванночка для дезинфекции </t>
  </si>
  <si>
    <t>Перчатки</t>
  </si>
  <si>
    <t>Бафы</t>
  </si>
  <si>
    <t>Одноразовая пилка</t>
  </si>
  <si>
    <t>Обезжириватель</t>
  </si>
  <si>
    <t>Праймер</t>
  </si>
  <si>
    <t>Камуфлирующий гель</t>
  </si>
  <si>
    <t>База</t>
  </si>
  <si>
    <t>Гель лак</t>
  </si>
  <si>
    <t>услуга</t>
  </si>
  <si>
    <t>Подставка</t>
  </si>
  <si>
    <t>Медкнижка</t>
  </si>
  <si>
    <t>Разрешительная документация, программы, ЭЦП</t>
  </si>
  <si>
    <t>Другие организационные затраты</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</si>
  <si>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</si>
  <si>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</si>
  <si>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</si>
  <si>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</si>
  <si>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</si>
  <si>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</si>
  <si>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 xml:space="preserve">Размещение  и  продвижение   на  торговых площадках  в Интернет, в сервисах объявлений </t>
  </si>
  <si>
    <t>(Расчет налога примерный. Расчет налога не учитывает стоимость патента при Патентной системе налогообложения)</t>
  </si>
  <si>
    <t xml:space="preserve"> Самозанятый</t>
  </si>
  <si>
    <t>Сведения о предпринимателе:</t>
  </si>
  <si>
    <t>Образование и квалификация предпринимателя:</t>
  </si>
  <si>
    <t xml:space="preserve">Вид предпринимательской деятельности: </t>
  </si>
  <si>
    <t>Намечаемые объемы реализации услуг (продукции) в месяц</t>
  </si>
  <si>
    <t>Таблица 8.1.</t>
  </si>
  <si>
    <t>№</t>
  </si>
  <si>
    <t>Наименование товара/группы товаров</t>
  </si>
  <si>
    <t>Цена</t>
  </si>
  <si>
    <t>Сумма</t>
  </si>
  <si>
    <t>ИТОГО:</t>
  </si>
  <si>
    <t>Маникюр</t>
  </si>
  <si>
    <t>Маникюр с покрытием гель-лаком</t>
  </si>
  <si>
    <t>Маникюр с покрытием лаком</t>
  </si>
  <si>
    <t>Дизайн 1 ногтя</t>
  </si>
  <si>
    <t>Spa за кистями рук</t>
  </si>
  <si>
    <t xml:space="preserve">Маникюр обрезной и необрезной. </t>
  </si>
  <si>
    <t>Маникюр с покрытием лаком - на выполненный маникюр наносим лак. Лаки 80% корейского производства. Отличаются яркими красками и устойчивым покрытием.</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</si>
  <si>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</si>
  <si>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</si>
  <si>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</si>
  <si>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</si>
  <si>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</si>
  <si>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Встреча с клиентом,</t>
  </si>
  <si>
    <t xml:space="preserve">проконсультировать по услуге, </t>
  </si>
  <si>
    <t xml:space="preserve">сделать маникюр, </t>
  </si>
  <si>
    <t xml:space="preserve">покрыть ногти гель-лаком, </t>
  </si>
  <si>
    <t xml:space="preserve">нарастить, </t>
  </si>
  <si>
    <t>высушить,</t>
  </si>
  <si>
    <t>сделать расчет ,</t>
  </si>
  <si>
    <t xml:space="preserve">3.2. </t>
  </si>
  <si>
    <t>Условия, необходимые для реализации проекта:</t>
  </si>
  <si>
    <t>Себестоимость единицы продукции  (строка 6 табл. №6), рублей</t>
  </si>
  <si>
    <t>(см. план продаж)</t>
  </si>
  <si>
    <t xml:space="preserve">выяснить пожелания, </t>
  </si>
  <si>
    <t>покрыть финишным лаком,</t>
  </si>
  <si>
    <t xml:space="preserve">высушить, </t>
  </si>
  <si>
    <t>выдать чек</t>
  </si>
  <si>
    <t>Срок окупаемости, мес.</t>
  </si>
  <si>
    <t>ПОЯСНИТЕЛЬНАЯ ЗАПИСКА</t>
  </si>
  <si>
    <t>к бизнес-плану предпринимательского проекта</t>
  </si>
  <si>
    <t>Оказание услуг маникюра</t>
  </si>
  <si>
    <t xml:space="preserve">  - кресло мастера кожаное с лифтом (собственное)</t>
  </si>
  <si>
    <t xml:space="preserve">  - кресло клиента кожаное с лифтом(собственное)</t>
  </si>
  <si>
    <t xml:space="preserve"> * содержание основных средств, связь, транспорт, реклама, бухучет</t>
  </si>
  <si>
    <t>2.7. Имеющиеся активы для реализации проекта:</t>
  </si>
  <si>
    <t>Чистый доход в месяц (стр. 1 минус стр. 2 минус стр. 3)</t>
  </si>
  <si>
    <t>Организационно-правовая форма (Самозанятый/ИП):</t>
  </si>
  <si>
    <t>Маникюр с гель-лаком - На маникюр наносим гель-лак производства "SHema" (Израиль). Это высококачественный материал с защитными свойствами.</t>
  </si>
  <si>
    <t>Спа процедуры для кистей включают в себя: паровая баня для кистей с экстрактами трав и масел + массаж кистей.</t>
  </si>
  <si>
    <t>Размещение или продвижение на торговых площадках, сервисах объявлений и соцсетях</t>
  </si>
  <si>
    <t>(авито, яндекс услуги)</t>
  </si>
  <si>
    <t xml:space="preserve">1.2. </t>
  </si>
  <si>
    <t>1.3.</t>
  </si>
  <si>
    <t xml:space="preserve">1.4. </t>
  </si>
  <si>
    <r>
      <t xml:space="preserve">ИНН </t>
    </r>
    <r>
      <rPr>
        <sz val="16"/>
        <color rgb="FF0000FF"/>
        <rFont val="Courier New"/>
        <family val="3"/>
        <charset val="204"/>
      </rPr>
      <t>631000000000</t>
    </r>
  </si>
  <si>
    <r>
      <t xml:space="preserve">Номер тел.:  </t>
    </r>
    <r>
      <rPr>
        <sz val="16"/>
        <color rgb="FF0000FF"/>
        <rFont val="Courier New"/>
        <family val="3"/>
        <charset val="204"/>
      </rPr>
      <t>8-000-000-00-00.</t>
    </r>
    <r>
      <rPr>
        <sz val="16"/>
        <rFont val="Courier New"/>
        <family val="3"/>
        <charset val="204"/>
      </rPr>
      <t xml:space="preserve">   E-mail: </t>
    </r>
    <r>
      <rPr>
        <sz val="16"/>
        <color rgb="FF0000FF"/>
        <rFont val="Courier New"/>
        <family val="3"/>
        <charset val="204"/>
      </rPr>
      <t>mail@mail.ru</t>
    </r>
    <r>
      <rPr>
        <sz val="16"/>
        <rFont val="Courier New"/>
        <family val="3"/>
        <charset val="204"/>
      </rPr>
      <t xml:space="preserve"> </t>
    </r>
  </si>
  <si>
    <r>
      <t xml:space="preserve">Дата рождения: </t>
    </r>
    <r>
      <rPr>
        <sz val="16"/>
        <color indexed="12"/>
        <rFont val="Courier New"/>
        <family val="3"/>
        <charset val="204"/>
      </rPr>
      <t xml:space="preserve">00.00.0000 г. </t>
    </r>
    <r>
      <rPr>
        <sz val="16"/>
        <color indexed="10"/>
        <rFont val="Courier New"/>
        <family val="3"/>
        <charset val="204"/>
      </rPr>
      <t xml:space="preserve"> 
</t>
    </r>
    <r>
      <rPr>
        <sz val="16"/>
        <color indexed="12"/>
        <rFont val="Courier New"/>
        <family val="3"/>
        <charset val="204"/>
      </rPr>
      <t xml:space="preserve">
</t>
    </r>
    <r>
      <rPr>
        <sz val="16"/>
        <rFont val="Courier New"/>
        <family val="3"/>
        <charset val="204"/>
      </rPr>
      <t xml:space="preserve"> </t>
    </r>
    <r>
      <rPr>
        <sz val="16"/>
        <color indexed="12"/>
        <rFont val="Courier New"/>
        <family val="3"/>
        <charset val="204"/>
      </rPr>
      <t xml:space="preserve">
Закончила курс "Специалист по маникюру" Учебный центр "Прекрасный стиль" 2022г..</t>
    </r>
  </si>
  <si>
    <r>
      <t xml:space="preserve">Уровень (вид) образования: </t>
    </r>
    <r>
      <rPr>
        <sz val="16"/>
        <color rgb="FF0000FF"/>
        <rFont val="Courier New"/>
        <family val="3"/>
        <charset val="204"/>
      </rPr>
      <t xml:space="preserve">высшее. </t>
    </r>
  </si>
  <si>
    <r>
      <t xml:space="preserve">Адрес: </t>
    </r>
    <r>
      <rPr>
        <sz val="16"/>
        <color rgb="FF0000FF"/>
        <rFont val="Courier New"/>
        <family val="3"/>
        <charset val="204"/>
      </rPr>
      <t>443048, г. Самара, Красноглинский р-н, п. Красная Глинка, квартал 0, д. 00</t>
    </r>
  </si>
  <si>
    <r>
      <t xml:space="preserve">Тип помещения: </t>
    </r>
    <r>
      <rPr>
        <sz val="16"/>
        <color rgb="FF0000FF"/>
        <rFont val="Courier New"/>
        <family val="3"/>
        <charset val="204"/>
      </rPr>
      <t>Салон красоты</t>
    </r>
  </si>
  <si>
    <r>
      <t xml:space="preserve">Право использования (собственность/аренда): </t>
    </r>
    <r>
      <rPr>
        <sz val="16"/>
        <color rgb="FF0000FF"/>
        <rFont val="Courier New"/>
        <family val="3"/>
        <charset val="204"/>
      </rPr>
      <t>Аренда кресла в салоне красоты</t>
    </r>
  </si>
  <si>
    <r>
      <t xml:space="preserve">Используемая площадь: </t>
    </r>
    <r>
      <rPr>
        <sz val="16"/>
        <color rgb="FF0000FF"/>
        <rFont val="Courier New"/>
        <family val="3"/>
        <charset val="204"/>
      </rPr>
      <t>5-10 кв.м. для кресла и рабочего пространства</t>
    </r>
  </si>
  <si>
    <r>
      <rPr>
        <b/>
        <sz val="16"/>
        <rFont val="Courier New"/>
        <family val="3"/>
        <charset val="204"/>
      </rPr>
      <t>2.1. Полное название вида предпринимательской деятельности с указанием кодов ОКВЭД:</t>
    </r>
    <r>
      <rPr>
        <sz val="16"/>
        <rFont val="Courier New"/>
        <family val="3"/>
        <charset val="204"/>
      </rPr>
      <t xml:space="preserve"> </t>
    </r>
    <r>
      <rPr>
        <sz val="16"/>
        <color indexed="12"/>
        <rFont val="Courier New"/>
        <family val="3"/>
        <charset val="204"/>
      </rPr>
      <t>Предоставление услуг парикмахерскими и салонами красоты.</t>
    </r>
  </si>
  <si>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t>
    </r>
    <r>
      <rPr>
        <sz val="16"/>
        <color indexed="12"/>
        <rFont val="Courier New"/>
        <family val="3"/>
        <charset val="204"/>
      </rPr>
      <t>Маникюр, Маникюр с покрытием гель-лаком, 	Маникюр с покрытием лаком, Дизайн 1 ногтя, Spa за кистями рук</t>
    </r>
  </si>
  <si>
    <r>
      <t xml:space="preserve">2.3.
</t>
    </r>
    <r>
      <rPr>
        <b/>
        <sz val="16"/>
        <color rgb="FF0000FF"/>
        <rFont val="Courier New"/>
        <family val="3"/>
        <charset val="204"/>
      </rPr>
      <t xml:space="preserve">
</t>
    </r>
  </si>
  <si>
    <r>
      <rPr>
        <b/>
        <sz val="16"/>
        <rFont val="Courier New"/>
        <family val="3"/>
        <charset val="204"/>
      </rPr>
      <t>2.5. Время, необходимое для начала деятельности:</t>
    </r>
    <r>
      <rPr>
        <sz val="16"/>
        <rFont val="Courier New"/>
        <family val="3"/>
        <charset val="204"/>
      </rPr>
      <t xml:space="preserve"> </t>
    </r>
    <r>
      <rPr>
        <sz val="16"/>
        <color indexed="12"/>
        <rFont val="Courier New"/>
        <family val="3"/>
        <charset val="204"/>
      </rPr>
      <t>2 месяца</t>
    </r>
  </si>
  <si>
    <r>
      <rPr>
        <b/>
        <sz val="16"/>
        <rFont val="Courier New"/>
        <family val="3"/>
        <charset val="204"/>
      </rPr>
      <t>2.6. Требуется ли разрешение соответствующих органов (СЭС, пожарная охрана и т.д.):</t>
    </r>
    <r>
      <rPr>
        <sz val="16"/>
        <rFont val="Courier New"/>
        <family val="3"/>
        <charset val="204"/>
      </rPr>
      <t xml:space="preserve"> </t>
    </r>
    <r>
      <rPr>
        <sz val="16"/>
        <color indexed="12"/>
        <rFont val="Courier New"/>
        <family val="3"/>
        <charset val="204"/>
      </rPr>
      <t>не требуется. Салон красоты обеспечен всеми системами</t>
    </r>
    <r>
      <rPr>
        <sz val="16"/>
        <rFont val="Courier New"/>
        <family val="3"/>
        <charset val="204"/>
      </rPr>
      <t>.</t>
    </r>
  </si>
  <si>
    <r>
      <t>помещение, энергоносители (эл.энергия, вода, газ)</t>
    </r>
    <r>
      <rPr>
        <sz val="16"/>
        <rFont val="Courier New"/>
        <family val="3"/>
        <charset val="204"/>
      </rPr>
      <t xml:space="preserve">: </t>
    </r>
    <r>
      <rPr>
        <sz val="16"/>
        <color indexed="12"/>
        <rFont val="Courier New"/>
        <family val="3"/>
        <charset val="204"/>
      </rPr>
      <t>Электроэнергия, отопление, вода и канализация есть в салоне красоты.</t>
    </r>
    <r>
      <rPr>
        <sz val="16"/>
        <rFont val="Courier New"/>
        <family val="3"/>
        <charset val="204"/>
      </rPr>
      <t xml:space="preserve">
</t>
    </r>
  </si>
  <si>
    <r>
      <t>инструмент (перечислить)</t>
    </r>
    <r>
      <rPr>
        <sz val="16"/>
        <rFont val="Courier New"/>
        <family val="3"/>
        <charset val="204"/>
      </rPr>
      <t xml:space="preserve">: </t>
    </r>
    <r>
      <rPr>
        <sz val="16"/>
        <color indexed="12"/>
        <rFont val="Courier New"/>
        <family val="3"/>
        <charset val="204"/>
      </rPr>
      <t xml:space="preserve">Щипчики, ножницы,пушеры, фрезы, бамбуковые палочки, пилки, кисти для дизайна тонких линий, для френча и для градиента. </t>
    </r>
  </si>
  <si>
    <r>
      <rPr>
        <u/>
        <sz val="16"/>
        <rFont val="Courier New"/>
        <family val="3"/>
        <charset val="204"/>
      </rPr>
      <t>сырье, материалы, покупные комплектующие изделия (перечислить)</t>
    </r>
    <r>
      <rPr>
        <sz val="16"/>
        <rFont val="Courier New"/>
        <family val="3"/>
        <charset val="204"/>
      </rPr>
      <t xml:space="preserve">: </t>
    </r>
    <r>
      <rPr>
        <sz val="16"/>
        <color indexed="12"/>
        <rFont val="Courier New"/>
        <family val="3"/>
        <charset val="204"/>
      </rPr>
      <t>Гели,антисептики, лаки, перчатки  одноразовые, полотенца одноразовые,базы и топы, праймеры,втирки, слайдеры, стразы разных размеров и цветов, маски одноразовые,уходовые крема,дезинфектор для инструментов,крафт пакет для стерил,дегидратор и прочее.</t>
    </r>
  </si>
  <si>
    <r>
      <t xml:space="preserve">Конкурентная способность (наличие конкурента): 
</t>
    </r>
    <r>
      <rPr>
        <sz val="16"/>
        <color indexed="12"/>
        <rFont val="Courier New"/>
        <family val="3"/>
        <charset val="204"/>
      </rPr>
      <t>В районе салона красоты есть несколько конкурентов. 
Салон "Бьюти СПА" - многопрофильный салон премиального уровня. Рассчитан на состоятельных клиентов. Средний чек по маникюру - 3000 руб.
Салоны "Азалия" и "Ника" - обычные многопрофильные клиенты средней и экономичной категории. Средний чек по маникюру 1500 рублей.
В районе также оказывают услуги маникюра частники. Они работают на дому. Размещают рекламу на авито. Средний чек у частников 1100 - 1200 руб.
Частники и премиальный салон не составляют существенную конкуренцию. Так как у частников ниже сервис и не каждый клиент готов получать услугу на квартире. Премиальный салон имеет слишком высокие цены и ограниченное число клиентов. 
Реальными конкурентами являются два салона "Азалия" и "Ника". Мое конкурентное преимущество будет в низкой стоимости по сравнению с ценами конкурентов при высоким качестве. Цена будет на уровне частников. Другое преимущество - наш салон расположен в микрорайоне с многоэтажными новостройками , где очень высокая плотность населения и платежеспособность.</t>
    </r>
    <r>
      <rPr>
        <sz val="16"/>
        <rFont val="Courier New"/>
        <family val="3"/>
        <charset val="204"/>
      </rPr>
      <t xml:space="preserve">
</t>
    </r>
  </si>
  <si>
    <r>
      <t>Основной сегмент клиентов (кто в основном покупает продукцию/услуги):</t>
    </r>
    <r>
      <rPr>
        <sz val="16"/>
        <color rgb="FF0000FF"/>
        <rFont val="Courier New"/>
        <family val="3"/>
        <charset val="204"/>
      </rPr>
      <t xml:space="preserve"> Домохозяйки с высоким доходом семьи, работающие женщины и девушки среднего уровня дохода, студенты.</t>
    </r>
  </si>
  <si>
    <r>
      <t xml:space="preserve">Уровень цены (по сравнению с аналогом): </t>
    </r>
    <r>
      <rPr>
        <sz val="16"/>
        <color indexed="12"/>
        <rFont val="Courier New"/>
        <family val="3"/>
        <charset val="204"/>
      </rPr>
      <t>Более низкая стоимость услуг: 1200 против 1500р.</t>
    </r>
  </si>
  <si>
    <r>
      <t xml:space="preserve">Каналы сбыта: </t>
    </r>
    <r>
      <rPr>
        <sz val="16"/>
        <color indexed="12"/>
        <rFont val="Courier New"/>
        <family val="3"/>
        <charset val="204"/>
      </rPr>
      <t>Реализация услуг в салоне.</t>
    </r>
  </si>
  <si>
    <r>
      <t xml:space="preserve">Реклама (необходимость, её виды): </t>
    </r>
    <r>
      <rPr>
        <sz val="16"/>
        <color indexed="12"/>
        <rFont val="Courier New"/>
        <family val="3"/>
        <charset val="204"/>
      </rPr>
      <t>Реклама соц.сети (за счет собственных средств).</t>
    </r>
  </si>
  <si>
    <r>
      <t xml:space="preserve">предпринимательского проекта : </t>
    </r>
    <r>
      <rPr>
        <b/>
        <sz val="20"/>
        <color rgb="FF0000FF"/>
        <rFont val="Courier New"/>
        <family val="3"/>
        <charset val="204"/>
      </rPr>
      <t>Оказание услуг маникюра</t>
    </r>
  </si>
  <si>
    <t xml:space="preserve">1.1 
          </t>
  </si>
  <si>
    <t>Выберите ставку налога --------------------------&gt;&gt;&gt;</t>
  </si>
  <si>
    <t>Почему выбрана сфера деятельности</t>
  </si>
  <si>
    <t>Опыт</t>
  </si>
  <si>
    <t>Ресурсы</t>
  </si>
  <si>
    <t>Спрос</t>
  </si>
  <si>
    <t>Перспективы</t>
  </si>
  <si>
    <t>Обоснование вложений</t>
  </si>
  <si>
    <t>почему выбрано такое оборудование</t>
  </si>
  <si>
    <t>коммерческие предложения</t>
  </si>
  <si>
    <t>Обоснование операционных затрат</t>
  </si>
  <si>
    <t>Обоснование выручки</t>
  </si>
  <si>
    <t>Как посчитан объем продаж</t>
  </si>
  <si>
    <t>Почему такие цены</t>
  </si>
  <si>
    <t>особенность затрат</t>
  </si>
  <si>
    <t>экономия</t>
  </si>
  <si>
    <t>Источники финансирования</t>
  </si>
  <si>
    <t>Характеристики местоположения проекта</t>
  </si>
  <si>
    <t>вопросы владения</t>
  </si>
  <si>
    <t>почему выбрана локация</t>
  </si>
  <si>
    <t>затраты на владение</t>
  </si>
  <si>
    <t>Финансовый результат</t>
  </si>
  <si>
    <t>Чистый доход</t>
  </si>
  <si>
    <t xml:space="preserve">как повлияет на благосостояние </t>
  </si>
  <si>
    <t xml:space="preserve">Аренда </t>
  </si>
  <si>
    <t>Затраты на аренду</t>
  </si>
  <si>
    <t>Аренда</t>
  </si>
  <si>
    <r>
      <t>приобретение основных средств (перечислить)</t>
    </r>
    <r>
      <rPr>
        <sz val="16"/>
        <rFont val="Courier New"/>
        <family val="3"/>
        <charset val="204"/>
      </rPr>
      <t xml:space="preserve">: </t>
    </r>
    <r>
      <rPr>
        <sz val="16"/>
        <color indexed="12"/>
        <rFont val="Courier New"/>
        <family val="3"/>
        <charset val="204"/>
      </rPr>
      <t xml:space="preserve">Сухожаровой шкаф, светодиодная уф лампа, лампа настольная, фотоаппарат, аппарат для маникюра и педикюра, пылесборник, ванночка для педикюра, телефон-смартфон Xiaomi,ящики для хранения, ванночка для дезинфекции, стол маникюрный, кронштейн для ТВ, кресло педикюрное, облучатель-рециркулятор "Дезар", стул для мастера, стойка для маникюра, телевизор, стул для клиента, спец. одежда.
</t>
    </r>
  </si>
  <si>
    <t xml:space="preserve">Постановление Правительства РФ  от 16/11/2023 г. N 1931 </t>
  </si>
  <si>
    <r>
      <t xml:space="preserve"> * -</t>
    </r>
    <r>
      <rPr>
        <b/>
        <i/>
        <sz val="8"/>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</si>
  <si>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r>
      <t xml:space="preserve"> - </t>
    </r>
    <r>
      <rPr>
        <b/>
        <i/>
        <sz val="8"/>
        <rFont val="Courier New"/>
        <family val="3"/>
        <charset val="204"/>
      </rPr>
      <t>до 10%:</t>
    </r>
    <r>
      <rPr>
        <i/>
        <sz val="8"/>
        <rFont val="Courier New"/>
        <family val="3"/>
        <charset val="204"/>
      </rPr>
      <t xml:space="preserve">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r>
  </si>
  <si>
    <r>
      <t xml:space="preserve"> - </t>
    </r>
    <r>
      <rPr>
        <b/>
        <i/>
        <sz val="8"/>
        <rFont val="Courier New"/>
        <family val="3"/>
        <charset val="204"/>
      </rPr>
      <t>до 15%:</t>
    </r>
    <r>
      <rPr>
        <i/>
        <sz val="8"/>
        <rFont val="Courier New"/>
        <family val="3"/>
        <charset val="204"/>
      </rPr>
      <t xml:space="preserve">  на  принятие  имущественных  обязательств,  необходимых  для  осуществления  предпринимательской деятельности (например, аренда)</t>
    </r>
  </si>
  <si>
    <r>
      <t xml:space="preserve"> - </t>
    </r>
    <r>
      <rPr>
        <b/>
        <i/>
        <sz val="8"/>
        <rFont val="Courier New"/>
        <family val="3"/>
        <charset val="204"/>
      </rPr>
      <t xml:space="preserve">до 5% </t>
    </r>
    <r>
      <rPr>
        <i/>
        <sz val="8"/>
        <rFont val="Courier New"/>
        <family val="3"/>
        <charset val="204"/>
      </rPr>
      <t xml:space="preserve">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r>
  </si>
  <si>
    <r>
      <t xml:space="preserve"> - </t>
    </r>
    <r>
      <rPr>
        <b/>
        <i/>
        <sz val="8"/>
        <rFont val="Courier New"/>
        <family val="3"/>
        <charset val="204"/>
      </rPr>
      <t>до 15%:</t>
    </r>
    <r>
      <rPr>
        <i/>
        <sz val="8"/>
        <rFont val="Courier New"/>
        <family val="3"/>
        <charset val="204"/>
      </rPr>
      <t xml:space="preserve">  на  приобретение  материально-производственных запасов, необходимых для осуществления предпринимательской деятельности</t>
    </r>
  </si>
  <si>
    <r>
      <t xml:space="preserve"> - </t>
    </r>
    <r>
      <rPr>
        <b/>
        <i/>
        <sz val="8"/>
        <rFont val="Courier New"/>
        <family val="3"/>
        <charset val="204"/>
      </rPr>
      <t>Оставшаяся  часть  денежной  выплаты  (или  вся  ее  сумма)</t>
    </r>
    <r>
      <rPr>
        <i/>
        <sz val="8"/>
        <rFont val="Courier New"/>
        <family val="3"/>
        <charset val="204"/>
      </rPr>
      <t xml:space="preserve">  может  быть  направлена  на  приобретение  основных  средств, необходимых для осуществления предпринимательской деятельности.</t>
    </r>
  </si>
  <si>
    <r>
      <t>Адрес регистрации:</t>
    </r>
    <r>
      <rPr>
        <sz val="16"/>
        <color rgb="FF0000FF"/>
        <rFont val="Courier New"/>
        <family val="3"/>
        <charset val="204"/>
      </rPr>
      <t xml:space="preserve"> 
443048, г. Самара, Красноглинский р-н, п. Красная Глинка, квартал 0, д. 00, кв. 000.</t>
    </r>
  </si>
  <si>
    <r>
      <t xml:space="preserve">Фамилия, имя и отчество (последнее - при наличии) предпринимателя: 
</t>
    </r>
    <r>
      <rPr>
        <sz val="16"/>
        <color rgb="FF0000FF"/>
        <rFont val="Courier New"/>
        <family val="3"/>
        <charset val="204"/>
      </rPr>
      <t>Матосова Екатерина Марковна</t>
    </r>
  </si>
  <si>
    <r>
      <t xml:space="preserve">Наименование учебного учреждения: 
</t>
    </r>
    <r>
      <rPr>
        <sz val="16"/>
        <color rgb="FF0000FF"/>
        <rFont val="Courier New"/>
        <family val="3"/>
        <charset val="204"/>
      </rPr>
      <t>ФГБОУ ВО "Самарский государственный социально-педагогический университет".</t>
    </r>
  </si>
  <si>
    <r>
      <t>Квалификация/специальность по диплому:</t>
    </r>
    <r>
      <rPr>
        <sz val="16"/>
        <color rgb="FF0000FF"/>
        <rFont val="Courier New"/>
        <family val="3"/>
        <charset val="204"/>
      </rPr>
      <t xml:space="preserve"> 
"Учитель начальных классов, педагог-психолог"/ "Педагогика и методика начального образования с дополнительной специальностью "Педагогика и психология".</t>
    </r>
  </si>
  <si>
    <r>
      <t xml:space="preserve">Факты, подтверждающие квалификацию по выбранному виду деятельности (если вид деятельности не совпадает с основным образованием): 
</t>
    </r>
    <r>
      <rPr>
        <sz val="16"/>
        <color rgb="FF0000FF"/>
        <rFont val="Courier New"/>
        <family val="3"/>
        <charset val="204"/>
      </rPr>
      <t>Закончила курс "Специалист по маникюру "Учебный центр "Прекрасный стиль" в 2022г.
В 2023 году работала в салоне "Натали" по договору ГПХ. Есть страница В контакте для записи клиентов http:/Matosik.vk.ru</t>
    </r>
    <r>
      <rPr>
        <sz val="16"/>
        <rFont val="Courier New"/>
        <family val="3"/>
        <charset val="204"/>
      </rPr>
      <t xml:space="preserve">
</t>
    </r>
    <r>
      <rPr>
        <sz val="16"/>
        <color rgb="FF0000FF"/>
        <rFont val="Courier New"/>
        <family val="3"/>
        <charset val="204"/>
      </rPr>
      <t>(см. копии документов и скриншот в приложении)</t>
    </r>
  </si>
  <si>
    <r>
      <t>Продукция/услуги</t>
    </r>
    <r>
      <rPr>
        <sz val="16"/>
        <color rgb="FF0000FF"/>
        <rFont val="Courier New"/>
        <family val="3"/>
        <charset val="204"/>
      </rPr>
      <t>: 
Маникюр, Маникюр с покрытием гель-лаком,	Маникюр с покрытием лаком, Дизайн 1 ногтя, Spa за кистями рук</t>
    </r>
  </si>
  <si>
    <t xml:space="preserve"> Характеристики товара/услуги: </t>
  </si>
  <si>
    <t>Доля от выплаты гражданину по соцконтракту,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</si>
</sst>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quot;р.&quot;_-;\-* #,##0.00&quot;р.&quot;_-;_-* &quot;-&quot;??&quot;р.&quot;_-;_-@_-"/>
    <numFmt numFmtId="165" formatCode="#,##0.00&quot;р.&quot;"/>
  </numFmts>
  <fonts count="34" x14ac:knownFonts="1">
    <font>
      <sz val="10"/>
      <name val="Arial Cyr"/>
      <charset val="204"/>
    </font>
    <font>
      <sz val="10"/>
      <name val="Arial Cyr"/>
      <charset val="204"/>
    </font>
    <font>
      <sz val="8"/>
      <name val="Arial Cyr"/>
      <charset val="204"/>
    </font>
    <font>
      <sz val="12"/>
      <name val="Courier New"/>
      <family val="3"/>
      <charset val="204"/>
    </font>
    <font>
      <b/>
      <sz val="12"/>
      <name val="Courier New"/>
      <family val="3"/>
      <charset val="204"/>
    </font>
    <font>
      <sz val="12"/>
      <name val="Arial"/>
      <family val="2"/>
      <charset val="204"/>
    </font>
    <font>
      <b/>
      <sz val="12"/>
      <name val="Arial"/>
      <family val="2"/>
      <charset val="204"/>
    </font>
    <font>
      <b/>
      <sz val="12"/>
      <color rgb="FF0000CC"/>
      <name val="Arial"/>
      <family val="2"/>
      <charset val="204"/>
    </font>
    <font>
      <b/>
      <sz val="18"/>
      <name val="Courier New"/>
      <family val="3"/>
      <charset val="204"/>
    </font>
    <font>
      <b/>
      <sz val="16"/>
      <name val="Courier New"/>
      <family val="3"/>
      <charset val="204"/>
    </font>
    <font>
      <b/>
      <sz val="16"/>
      <color rgb="FF0000FF"/>
      <name val="Courier New"/>
      <family val="3"/>
      <charset val="204"/>
    </font>
    <font>
      <sz val="14"/>
      <name val="Arial"/>
      <family val="2"/>
      <charset val="204"/>
    </font>
    <font>
      <sz val="10"/>
      <name val="Arial"/>
      <family val="2"/>
      <charset val="204"/>
    </font>
    <font>
      <b/>
      <sz val="16"/>
      <name val="Arial"/>
      <family val="2"/>
      <charset val="204"/>
    </font>
    <font>
      <sz val="14"/>
      <name val="Times New Roman"/>
      <family val="1"/>
      <charset val="204"/>
    </font>
    <font>
      <b/>
      <sz val="14"/>
      <name val="Times New Roman"/>
      <family val="1"/>
      <charset val="204"/>
    </font>
    <font>
      <sz val="16"/>
      <name val="Courier New"/>
      <family val="3"/>
      <charset val="204"/>
    </font>
    <font>
      <sz val="16"/>
      <color rgb="FF0000FF"/>
      <name val="Courier New"/>
      <family val="3"/>
      <charset val="204"/>
    </font>
    <font>
      <sz val="16"/>
      <color indexed="12"/>
      <name val="Courier New"/>
      <family val="3"/>
      <charset val="204"/>
    </font>
    <font>
      <sz val="16"/>
      <color indexed="10"/>
      <name val="Courier New"/>
      <family val="3"/>
      <charset val="204"/>
    </font>
    <font>
      <u/>
      <sz val="16"/>
      <name val="Courier New"/>
      <family val="3"/>
      <charset val="204"/>
    </font>
    <font>
      <sz val="16"/>
      <name val="Arial"/>
      <family val="2"/>
      <charset val="204"/>
    </font>
    <font>
      <b/>
      <sz val="16"/>
      <color rgb="FF6415D9"/>
      <name val="Arial"/>
      <family val="2"/>
      <charset val="204"/>
    </font>
    <font>
      <b/>
      <sz val="16"/>
      <color rgb="FF0000FF"/>
      <name val="Arial"/>
      <family val="2"/>
      <charset val="204"/>
    </font>
    <font>
      <sz val="16"/>
      <color rgb="FF0000CC"/>
      <name val="Arial"/>
      <family val="2"/>
      <charset val="204"/>
    </font>
    <font>
      <b/>
      <sz val="16"/>
      <color rgb="FF0000CC"/>
      <name val="Arial"/>
      <family val="2"/>
      <charset val="204"/>
    </font>
    <font>
      <b/>
      <sz val="20"/>
      <name val="Courier New"/>
      <family val="3"/>
      <charset val="204"/>
    </font>
    <font>
      <b/>
      <sz val="20"/>
      <color rgb="FF0000FF"/>
      <name val="Courier New"/>
      <family val="3"/>
      <charset val="204"/>
    </font>
    <font>
      <sz val="18"/>
      <name val="Courier New"/>
      <family val="3"/>
      <charset val="204"/>
    </font>
    <font>
      <b/>
      <sz val="26"/>
      <name val="Courier New"/>
      <family val="3"/>
      <charset val="204"/>
    </font>
    <font>
      <b/>
      <sz val="11"/>
      <name val="Arial"/>
      <family val="2"/>
      <charset val="204"/>
    </font>
    <font>
      <i/>
      <sz val="8"/>
      <name val="Courier New"/>
      <family val="3"/>
      <charset val="204"/>
    </font>
    <font>
      <b/>
      <i/>
      <sz val="8"/>
      <name val="Courier New"/>
      <family val="3"/>
      <charset val="204"/>
    </font>
    <font>
      <sz val="8"/>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3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medium">
        <color indexed="64"/>
      </right>
      <top style="medium">
        <color indexed="64"/>
      </top>
      <bottom style="medium">
        <color indexed="64"/>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diagonal/>
    </border>
    <border>
      <left/>
      <right style="thin">
        <color indexed="8"/>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43">
    <xf numFmtId="0" fontId="0" fillId="0" borderId="0" xfId="0"/>
    <xf numFmtId="0" fontId="3" fillId="0" borderId="0" xfId="0" applyFont="1"/>
    <xf numFmtId="0" fontId="4" fillId="0" borderId="0" xfId="0" applyFont="1"/>
    <xf numFmtId="0" fontId="3" fillId="0" borderId="0" xfId="0" applyFont="1" applyAlignment="1" applyProtection="1">
      <alignment horizontal="left" vertical="top" wrapText="1"/>
      <protection locked="0"/>
    </xf>
    <xf numFmtId="0" fontId="5" fillId="0" borderId="0" xfId="0" applyFont="1" applyAlignment="1">
      <alignment vertical="center"/>
    </xf>
    <xf numFmtId="0" fontId="5" fillId="0" borderId="0" xfId="0" applyFont="1"/>
    <xf numFmtId="0" fontId="6" fillId="0" borderId="0" xfId="0" applyFont="1"/>
    <xf numFmtId="0" fontId="5" fillId="0" borderId="0" xfId="0" applyFont="1" applyAlignment="1">
      <alignment horizontal="center" vertical="center"/>
    </xf>
    <xf numFmtId="0" fontId="5" fillId="0" borderId="0" xfId="0" applyFont="1" applyProtection="1">
      <protection locked="0"/>
    </xf>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left" vertical="center"/>
    </xf>
    <xf numFmtId="0" fontId="3" fillId="0" borderId="0" xfId="0" applyFont="1" applyAlignment="1" applyProtection="1">
      <alignment vertical="top" wrapText="1"/>
      <protection locked="0"/>
    </xf>
    <xf numFmtId="165" fontId="6" fillId="2" borderId="2" xfId="0" applyNumberFormat="1" applyFont="1" applyFill="1" applyBorder="1" applyAlignment="1">
      <alignment horizontal="center" vertical="center" shrinkToFit="1"/>
    </xf>
    <xf numFmtId="0" fontId="5" fillId="3" borderId="2" xfId="0" applyFont="1" applyFill="1" applyBorder="1" applyAlignment="1" applyProtection="1">
      <alignment horizontal="left" vertical="center" wrapText="1"/>
      <protection locked="0"/>
    </xf>
    <xf numFmtId="165" fontId="7" fillId="4" borderId="8" xfId="1" applyNumberFormat="1" applyFont="1" applyFill="1" applyBorder="1" applyAlignment="1" applyProtection="1">
      <alignment horizontal="center" vertical="center" shrinkToFit="1"/>
      <protection locked="0"/>
    </xf>
    <xf numFmtId="3" fontId="7" fillId="4" borderId="8" xfId="1" applyNumberFormat="1" applyFont="1" applyFill="1" applyBorder="1" applyAlignment="1" applyProtection="1">
      <alignment horizontal="center" vertical="center" shrinkToFit="1"/>
      <protection locked="0"/>
    </xf>
    <xf numFmtId="3" fontId="6" fillId="2" borderId="2" xfId="0" applyNumberFormat="1" applyFont="1" applyFill="1" applyBorder="1" applyAlignment="1">
      <alignment horizontal="center" vertical="center" shrinkToFit="1"/>
    </xf>
    <xf numFmtId="0" fontId="11"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0" fontId="12" fillId="0" borderId="0" xfId="0" applyFont="1" applyProtection="1">
      <protection locked="0"/>
    </xf>
    <xf numFmtId="0" fontId="11" fillId="0" borderId="3"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0" fillId="0" borderId="0" xfId="0" applyProtection="1">
      <protection locked="0"/>
    </xf>
    <xf numFmtId="0" fontId="14" fillId="0" borderId="0" xfId="0" applyFont="1" applyAlignment="1">
      <alignment horizontal="center"/>
    </xf>
    <xf numFmtId="0" fontId="15" fillId="0" borderId="0" xfId="0" applyFont="1" applyAlignment="1">
      <alignment horizontal="center"/>
    </xf>
    <xf numFmtId="0" fontId="9" fillId="0" borderId="0" xfId="0" applyFont="1" applyAlignment="1" applyProtection="1">
      <alignment horizontal="left" vertical="center" wrapText="1"/>
      <protection locked="0"/>
    </xf>
    <xf numFmtId="0" fontId="9" fillId="0" borderId="13" xfId="0" applyFont="1" applyBorder="1" applyAlignment="1" applyProtection="1">
      <alignment vertical="top" wrapText="1"/>
      <protection locked="0"/>
    </xf>
    <xf numFmtId="0" fontId="9" fillId="0" borderId="7" xfId="0" applyFont="1" applyBorder="1" applyAlignment="1" applyProtection="1">
      <alignment vertical="top" wrapText="1"/>
      <protection locked="0"/>
    </xf>
    <xf numFmtId="0" fontId="16" fillId="0" borderId="0" xfId="0" applyFont="1" applyAlignment="1" applyProtection="1">
      <alignment horizontal="left" vertical="top"/>
      <protection locked="0"/>
    </xf>
    <xf numFmtId="0" fontId="9" fillId="0" borderId="0" xfId="0" applyFont="1" applyAlignment="1" applyProtection="1">
      <alignment horizontal="left" vertical="top"/>
      <protection locked="0"/>
    </xf>
    <xf numFmtId="165" fontId="9" fillId="2" borderId="3" xfId="0" applyNumberFormat="1" applyFont="1" applyFill="1" applyBorder="1" applyAlignment="1">
      <alignment horizontal="center" vertical="center" shrinkToFit="1"/>
    </xf>
    <xf numFmtId="0" fontId="16" fillId="0" borderId="0" xfId="0" applyFont="1" applyAlignment="1" applyProtection="1">
      <alignment vertical="top" wrapText="1"/>
      <protection locked="0"/>
    </xf>
    <xf numFmtId="0" fontId="16" fillId="0" borderId="0" xfId="0" applyFont="1" applyProtection="1">
      <protection locked="0"/>
    </xf>
    <xf numFmtId="165" fontId="9" fillId="0" borderId="0" xfId="0" applyNumberFormat="1" applyFont="1" applyAlignment="1" applyProtection="1">
      <alignment horizontal="center" vertical="center" shrinkToFit="1"/>
      <protection locked="0"/>
    </xf>
    <xf numFmtId="0" fontId="16" fillId="0" borderId="0" xfId="0" applyFont="1" applyAlignment="1" applyProtection="1">
      <alignment horizontal="left" vertical="top" wrapText="1"/>
      <protection locked="0"/>
    </xf>
    <xf numFmtId="0" fontId="21" fillId="0" borderId="0" xfId="0" applyFont="1" applyAlignment="1" applyProtection="1">
      <alignment horizontal="left" wrapText="1"/>
      <protection locked="0"/>
    </xf>
    <xf numFmtId="0" fontId="13" fillId="0" borderId="0" xfId="0" applyFont="1" applyAlignment="1" applyProtection="1">
      <alignment horizontal="right" wrapText="1"/>
      <protection locked="0"/>
    </xf>
    <xf numFmtId="0" fontId="21" fillId="0" borderId="2" xfId="0" applyFont="1" applyBorder="1" applyAlignment="1" applyProtection="1">
      <alignment horizontal="center" wrapText="1"/>
      <protection locked="0"/>
    </xf>
    <xf numFmtId="0" fontId="21" fillId="0" borderId="2" xfId="0" applyFont="1" applyBorder="1" applyAlignment="1" applyProtection="1">
      <alignment horizontal="center" vertical="center" wrapText="1"/>
      <protection locked="0"/>
    </xf>
    <xf numFmtId="0" fontId="21" fillId="0" borderId="0" xfId="0" applyFont="1" applyAlignment="1" applyProtection="1">
      <alignment vertical="center"/>
      <protection locked="0"/>
    </xf>
    <xf numFmtId="0" fontId="13" fillId="0" borderId="2" xfId="0" applyFont="1" applyBorder="1" applyAlignment="1" applyProtection="1">
      <alignment horizontal="center" wrapText="1"/>
      <protection locked="0"/>
    </xf>
    <xf numFmtId="0" fontId="13" fillId="0" borderId="0" xfId="0" applyFont="1" applyProtection="1">
      <protection locked="0"/>
    </xf>
    <xf numFmtId="165" fontId="21" fillId="2" borderId="2" xfId="0" applyNumberFormat="1" applyFont="1" applyFill="1" applyBorder="1" applyAlignment="1">
      <alignment vertical="center" wrapText="1" shrinkToFit="1"/>
    </xf>
    <xf numFmtId="165" fontId="22" fillId="3" borderId="2" xfId="0" applyNumberFormat="1" applyFont="1" applyFill="1" applyBorder="1" applyAlignment="1" applyProtection="1">
      <alignment horizontal="center" vertical="center" shrinkToFit="1"/>
      <protection locked="0"/>
    </xf>
    <xf numFmtId="0" fontId="21" fillId="0" borderId="2" xfId="0" applyFont="1" applyBorder="1" applyAlignment="1" applyProtection="1">
      <alignment horizontal="left" vertical="center" wrapText="1"/>
      <protection locked="0"/>
    </xf>
    <xf numFmtId="165" fontId="23" fillId="3" borderId="2" xfId="0" applyNumberFormat="1" applyFont="1" applyFill="1" applyBorder="1" applyAlignment="1" applyProtection="1">
      <alignment horizontal="center" vertical="center" shrinkToFit="1"/>
      <protection locked="0"/>
    </xf>
    <xf numFmtId="0" fontId="21" fillId="0" borderId="2" xfId="0" applyFont="1" applyBorder="1" applyAlignment="1" applyProtection="1">
      <alignment horizontal="center" vertical="top" wrapText="1"/>
      <protection locked="0"/>
    </xf>
    <xf numFmtId="0" fontId="21" fillId="0" borderId="2" xfId="0" applyFont="1" applyBorder="1" applyAlignment="1" applyProtection="1">
      <alignment horizontal="left" vertical="top" wrapText="1"/>
      <protection locked="0"/>
    </xf>
    <xf numFmtId="165" fontId="13" fillId="2" borderId="2" xfId="0" applyNumberFormat="1" applyFont="1" applyFill="1" applyBorder="1" applyAlignment="1" applyProtection="1">
      <alignment horizontal="center" vertical="top" shrinkToFit="1"/>
      <protection locked="0"/>
    </xf>
    <xf numFmtId="0" fontId="21" fillId="0" borderId="0" xfId="0" applyFont="1" applyProtection="1">
      <protection locked="0"/>
    </xf>
    <xf numFmtId="0" fontId="13" fillId="0" borderId="0" xfId="0" applyFont="1" applyAlignment="1" applyProtection="1">
      <alignment horizontal="center" wrapText="1"/>
      <protection locked="0"/>
    </xf>
    <xf numFmtId="0" fontId="13" fillId="0" borderId="0" xfId="0" applyFont="1" applyAlignment="1" applyProtection="1">
      <alignment horizontal="left"/>
      <protection locked="0"/>
    </xf>
    <xf numFmtId="0" fontId="13" fillId="0" borderId="2" xfId="0" applyFont="1" applyBorder="1" applyAlignment="1" applyProtection="1">
      <alignment horizontal="center" vertical="top" wrapText="1"/>
      <protection locked="0"/>
    </xf>
    <xf numFmtId="0" fontId="13" fillId="0" borderId="2" xfId="0" applyFont="1" applyBorder="1" applyAlignment="1" applyProtection="1">
      <alignment horizontal="center" vertical="center" wrapText="1"/>
      <protection locked="0"/>
    </xf>
    <xf numFmtId="10" fontId="13" fillId="2" borderId="2" xfId="0" applyNumberFormat="1" applyFont="1" applyFill="1" applyBorder="1" applyAlignment="1">
      <alignment horizontal="center" vertical="center" shrinkToFit="1"/>
    </xf>
    <xf numFmtId="165" fontId="13" fillId="2" borderId="2" xfId="0" applyNumberFormat="1" applyFont="1" applyFill="1" applyBorder="1" applyAlignment="1">
      <alignment horizontal="center" vertical="center" shrinkToFit="1"/>
    </xf>
    <xf numFmtId="0" fontId="21" fillId="0" borderId="2" xfId="0" applyFont="1" applyBorder="1" applyAlignment="1" applyProtection="1">
      <alignmen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right"/>
      <protection locked="0"/>
    </xf>
    <xf numFmtId="0" fontId="21" fillId="0" borderId="0" xfId="0" applyFont="1" applyAlignment="1" applyProtection="1">
      <alignment horizontal="left" vertical="top" wrapText="1"/>
      <protection locked="0"/>
    </xf>
    <xf numFmtId="0" fontId="21" fillId="0" borderId="2" xfId="0" applyFont="1" applyBorder="1" applyAlignment="1" applyProtection="1">
      <alignment vertical="top" wrapText="1"/>
      <protection locked="0"/>
    </xf>
    <xf numFmtId="165" fontId="13" fillId="2" borderId="2" xfId="0" applyNumberFormat="1" applyFont="1" applyFill="1" applyBorder="1" applyAlignment="1" applyProtection="1">
      <alignment horizontal="center" shrinkToFit="1"/>
      <protection locked="0"/>
    </xf>
    <xf numFmtId="0" fontId="21" fillId="0" borderId="0" xfId="0" applyFont="1" applyAlignment="1" applyProtection="1">
      <alignment vertical="top" wrapText="1"/>
      <protection locked="0"/>
    </xf>
    <xf numFmtId="0" fontId="13" fillId="0" borderId="0" xfId="0" applyFont="1" applyAlignment="1" applyProtection="1">
      <alignment horizontal="left" vertical="top" wrapText="1"/>
      <protection locked="0"/>
    </xf>
    <xf numFmtId="0" fontId="21" fillId="0" borderId="0" xfId="0" applyFont="1" applyAlignment="1" applyProtection="1">
      <alignment horizontal="right" vertical="top" wrapText="1"/>
      <protection locked="0"/>
    </xf>
    <xf numFmtId="0" fontId="13" fillId="0" borderId="0" xfId="0" applyFont="1" applyAlignment="1" applyProtection="1">
      <alignment horizontal="right"/>
      <protection locked="0"/>
    </xf>
    <xf numFmtId="165" fontId="21" fillId="2" borderId="2" xfId="0" applyNumberFormat="1" applyFont="1" applyFill="1" applyBorder="1" applyAlignment="1" applyProtection="1">
      <alignment vertical="center" wrapText="1" shrinkToFit="1"/>
      <protection locked="0"/>
    </xf>
    <xf numFmtId="0" fontId="21" fillId="3" borderId="2" xfId="0" applyFont="1" applyFill="1" applyBorder="1" applyAlignment="1" applyProtection="1">
      <alignment horizontal="left" vertical="top" wrapText="1"/>
      <protection locked="0"/>
    </xf>
    <xf numFmtId="3" fontId="13" fillId="3" borderId="2" xfId="0" applyNumberFormat="1" applyFont="1" applyFill="1" applyBorder="1" applyAlignment="1" applyProtection="1">
      <alignment horizontal="center" vertical="top" shrinkToFit="1"/>
      <protection locked="0"/>
    </xf>
    <xf numFmtId="0" fontId="24" fillId="4" borderId="2" xfId="0" applyFont="1" applyFill="1" applyBorder="1" applyAlignment="1" applyProtection="1">
      <alignment horizontal="left" vertical="top" wrapText="1"/>
      <protection locked="0"/>
    </xf>
    <xf numFmtId="165" fontId="13" fillId="4" borderId="2" xfId="0" applyNumberFormat="1" applyFont="1" applyFill="1" applyBorder="1" applyAlignment="1" applyProtection="1">
      <alignment horizontal="center" vertical="center" shrinkToFit="1"/>
      <protection locked="0"/>
    </xf>
    <xf numFmtId="4" fontId="25" fillId="4" borderId="2" xfId="0" applyNumberFormat="1" applyFont="1" applyFill="1" applyBorder="1" applyAlignment="1" applyProtection="1">
      <alignment horizontal="center" vertical="center" shrinkToFit="1"/>
      <protection locked="0"/>
    </xf>
    <xf numFmtId="165" fontId="25" fillId="4" borderId="2" xfId="0" applyNumberFormat="1" applyFont="1" applyFill="1" applyBorder="1" applyAlignment="1" applyProtection="1">
      <alignment horizontal="center" vertical="center" shrinkToFit="1"/>
      <protection locked="0"/>
    </xf>
    <xf numFmtId="1" fontId="13" fillId="2" borderId="2" xfId="0" applyNumberFormat="1" applyFont="1" applyFill="1" applyBorder="1" applyAlignment="1" applyProtection="1">
      <alignment horizontal="center" vertical="top" shrinkToFit="1"/>
      <protection locked="0"/>
    </xf>
    <xf numFmtId="0" fontId="21" fillId="0" borderId="0" xfId="0" applyFont="1" applyAlignment="1" applyProtection="1">
      <alignment wrapText="1"/>
      <protection locked="0"/>
    </xf>
    <xf numFmtId="0" fontId="21" fillId="0" borderId="0" xfId="0" applyFont="1" applyAlignment="1" applyProtection="1">
      <alignment horizontal="right" wrapText="1"/>
      <protection locked="0"/>
    </xf>
    <xf numFmtId="0" fontId="21" fillId="0" borderId="0" xfId="0" applyFont="1" applyAlignment="1" applyProtection="1">
      <alignment horizontal="center" wrapText="1"/>
      <protection locked="0"/>
    </xf>
    <xf numFmtId="0" fontId="21" fillId="0" borderId="0" xfId="0" applyFont="1" applyAlignment="1" applyProtection="1">
      <alignment horizontal="left"/>
      <protection locked="0"/>
    </xf>
    <xf numFmtId="165" fontId="21" fillId="2" borderId="2" xfId="0" applyNumberFormat="1" applyFont="1" applyFill="1" applyBorder="1" applyAlignment="1">
      <alignment horizontal="left" vertical="center" wrapText="1" shrinkToFit="1"/>
    </xf>
    <xf numFmtId="165" fontId="13" fillId="2" borderId="2" xfId="0" applyNumberFormat="1" applyFont="1" applyFill="1" applyBorder="1" applyAlignment="1">
      <alignment horizontal="center" vertical="center" wrapText="1" shrinkToFit="1"/>
    </xf>
    <xf numFmtId="165" fontId="13" fillId="2" borderId="2" xfId="0" applyNumberFormat="1" applyFont="1" applyFill="1" applyBorder="1" applyAlignment="1">
      <alignment horizontal="left" vertical="center" wrapText="1" shrinkToFit="1"/>
    </xf>
    <xf numFmtId="0" fontId="21" fillId="2" borderId="2" xfId="0" applyFont="1" applyFill="1" applyBorder="1" applyAlignment="1" applyProtection="1">
      <alignment horizontal="left" vertical="center" wrapText="1"/>
      <protection locked="0"/>
    </xf>
    <xf numFmtId="165" fontId="13" fillId="2" borderId="2" xfId="0" applyNumberFormat="1" applyFont="1" applyFill="1" applyBorder="1" applyAlignment="1" applyProtection="1">
      <alignment horizontal="center" vertical="center" shrinkToFit="1"/>
      <protection locked="0"/>
    </xf>
    <xf numFmtId="9" fontId="13" fillId="2" borderId="2" xfId="2" applyFont="1" applyFill="1" applyBorder="1" applyAlignment="1" applyProtection="1">
      <alignment horizontal="center" vertical="center" shrinkToFit="1"/>
      <protection locked="0"/>
    </xf>
    <xf numFmtId="0" fontId="21" fillId="3" borderId="2" xfId="0" applyFont="1" applyFill="1" applyBorder="1" applyAlignment="1" applyProtection="1">
      <alignment horizontal="left" vertical="center" wrapText="1"/>
      <protection locked="0"/>
    </xf>
    <xf numFmtId="165" fontId="22" fillId="3" borderId="2" xfId="1" applyNumberFormat="1" applyFont="1" applyFill="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3" fillId="2" borderId="2" xfId="0" applyFont="1" applyFill="1" applyBorder="1" applyAlignment="1" applyProtection="1">
      <alignment horizontal="left" vertical="center" wrapText="1"/>
      <protection locked="0"/>
    </xf>
    <xf numFmtId="3" fontId="25" fillId="4" borderId="20" xfId="0" applyNumberFormat="1" applyFont="1" applyFill="1" applyBorder="1" applyAlignment="1" applyProtection="1">
      <alignment horizontal="center" vertical="center" shrinkToFit="1"/>
      <protection locked="0"/>
    </xf>
    <xf numFmtId="0" fontId="13" fillId="2" borderId="2" xfId="0" applyFont="1" applyFill="1" applyBorder="1" applyAlignment="1" applyProtection="1">
      <alignment horizontal="right" vertical="center" wrapText="1"/>
      <protection locked="0"/>
    </xf>
    <xf numFmtId="0" fontId="21" fillId="2" borderId="2" xfId="0" applyFont="1" applyFill="1" applyBorder="1" applyAlignment="1" applyProtection="1">
      <alignment horizontal="left" vertical="top" wrapText="1"/>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left" vertical="center" wrapText="1"/>
      <protection locked="0"/>
    </xf>
    <xf numFmtId="0" fontId="16" fillId="0" borderId="0" xfId="0" applyFont="1" applyAlignment="1" applyProtection="1">
      <alignment wrapText="1"/>
      <protection locked="0"/>
    </xf>
    <xf numFmtId="0" fontId="8" fillId="0" borderId="0" xfId="0" applyFont="1" applyAlignment="1">
      <alignment vertical="top"/>
    </xf>
    <xf numFmtId="0" fontId="28" fillId="0" borderId="0" xfId="0" applyFont="1" applyAlignment="1">
      <alignment vertical="top"/>
    </xf>
    <xf numFmtId="0" fontId="3" fillId="0" borderId="0" xfId="0" applyFont="1" applyAlignment="1">
      <alignment vertical="top"/>
    </xf>
    <xf numFmtId="165" fontId="25" fillId="4" borderId="2" xfId="1" applyNumberFormat="1" applyFont="1" applyFill="1" applyBorder="1" applyAlignment="1" applyProtection="1">
      <alignment horizontal="center" vertical="center" shrinkToFit="1"/>
      <protection locked="0"/>
    </xf>
    <xf numFmtId="0" fontId="24" fillId="5" borderId="2" xfId="0" applyFont="1" applyFill="1" applyBorder="1" applyAlignment="1" applyProtection="1">
      <alignment horizontal="left" vertical="center" wrapText="1"/>
      <protection locked="0"/>
    </xf>
    <xf numFmtId="0" fontId="24" fillId="6" borderId="2" xfId="0" applyFont="1" applyFill="1" applyBorder="1" applyAlignment="1" applyProtection="1">
      <alignment horizontal="center" vertical="center" wrapText="1"/>
      <protection locked="0"/>
    </xf>
    <xf numFmtId="165" fontId="25" fillId="6" borderId="2" xfId="0" applyNumberFormat="1" applyFont="1" applyFill="1" applyBorder="1" applyAlignment="1" applyProtection="1">
      <alignment horizontal="center" vertical="center" shrinkToFit="1"/>
      <protection locked="0"/>
    </xf>
    <xf numFmtId="0" fontId="24" fillId="6" borderId="2" xfId="0" applyFont="1" applyFill="1" applyBorder="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30" fillId="0" borderId="2" xfId="0" applyFont="1" applyBorder="1" applyAlignment="1" applyProtection="1">
      <alignment horizontal="center" wrapText="1"/>
      <protection locked="0"/>
    </xf>
    <xf numFmtId="0" fontId="21" fillId="0" borderId="2" xfId="0" applyFont="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21" fillId="0" borderId="2" xfId="0" applyFont="1" applyBorder="1" applyAlignment="1" applyProtection="1">
      <alignment horizontal="center" vertical="center" wrapText="1"/>
      <protection locked="0"/>
    </xf>
    <xf numFmtId="0" fontId="31" fillId="0" borderId="0" xfId="0" applyFont="1" applyAlignment="1" applyProtection="1">
      <alignment horizontal="left" vertical="top"/>
      <protection locked="0"/>
    </xf>
    <xf numFmtId="0" fontId="33"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165" fontId="13" fillId="2" borderId="2" xfId="0" applyNumberFormat="1" applyFont="1" applyFill="1" applyBorder="1" applyAlignment="1" applyProtection="1">
      <alignment horizontal="center" vertical="top" wrapText="1"/>
      <protection locked="0"/>
    </xf>
    <xf numFmtId="10" fontId="13" fillId="2" borderId="2" xfId="2" applyNumberFormat="1" applyFont="1" applyFill="1" applyBorder="1" applyAlignment="1" applyProtection="1">
      <alignment horizontal="center" vertical="top" wrapText="1"/>
      <protection locked="0"/>
    </xf>
    <xf numFmtId="3" fontId="13" fillId="2" borderId="2" xfId="0" applyNumberFormat="1" applyFont="1" applyFill="1" applyBorder="1" applyAlignment="1" applyProtection="1">
      <alignment horizontal="center" vertical="top" wrapText="1"/>
      <protection locked="0"/>
    </xf>
    <xf numFmtId="0" fontId="13" fillId="0" borderId="2" xfId="0" applyFont="1" applyBorder="1" applyAlignment="1" applyProtection="1">
      <alignment horizontal="center" vertical="center"/>
      <protection locked="0"/>
    </xf>
    <xf numFmtId="0" fontId="30"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3" fillId="0" borderId="2" xfId="0" applyFont="1" applyBorder="1" applyAlignment="1" applyProtection="1">
      <alignment horizontal="left" vertical="center" wrapText="1"/>
      <protection locked="0"/>
    </xf>
    <xf numFmtId="0" fontId="13" fillId="0" borderId="2" xfId="0" applyFont="1" applyBorder="1" applyAlignment="1" applyProtection="1">
      <alignment horizontal="left" vertical="top" wrapText="1"/>
      <protection locked="0"/>
    </xf>
    <xf numFmtId="0" fontId="13" fillId="2" borderId="2" xfId="0" applyFont="1" applyFill="1" applyBorder="1" applyAlignment="1" applyProtection="1">
      <alignment horizontal="left" vertical="top" wrapText="1"/>
      <protection locked="0"/>
    </xf>
    <xf numFmtId="164" fontId="13" fillId="3" borderId="2" xfId="1" applyFont="1" applyFill="1" applyBorder="1" applyAlignment="1" applyProtection="1">
      <alignment vertical="top" wrapText="1"/>
      <protection locked="0"/>
    </xf>
    <xf numFmtId="0" fontId="13" fillId="3" borderId="2" xfId="0" applyFont="1" applyFill="1" applyBorder="1" applyAlignment="1" applyProtection="1">
      <alignment vertical="top" wrapText="1"/>
      <protection locked="0"/>
    </xf>
    <xf numFmtId="165" fontId="13" fillId="2" borderId="2" xfId="0" applyNumberFormat="1" applyFont="1" applyFill="1" applyBorder="1" applyAlignment="1">
      <alignment vertical="top" wrapText="1"/>
    </xf>
    <xf numFmtId="165" fontId="13" fillId="2" borderId="2" xfId="0" applyNumberFormat="1" applyFont="1" applyFill="1" applyBorder="1" applyAlignment="1">
      <alignment horizontal="center" vertical="top" wrapText="1"/>
    </xf>
    <xf numFmtId="0" fontId="21" fillId="0" borderId="2" xfId="0" applyFont="1" applyBorder="1" applyAlignment="1" applyProtection="1">
      <alignment vertical="center" wrapText="1"/>
      <protection locked="0"/>
    </xf>
    <xf numFmtId="0" fontId="9" fillId="0" borderId="32" xfId="0" applyFont="1" applyBorder="1" applyAlignment="1" applyProtection="1">
      <alignment vertical="top" wrapText="1"/>
      <protection locked="0"/>
    </xf>
    <xf numFmtId="0" fontId="9" fillId="0" borderId="10" xfId="0" applyFont="1" applyBorder="1" applyAlignment="1" applyProtection="1">
      <alignment vertical="top"/>
      <protection locked="0"/>
    </xf>
    <xf numFmtId="0" fontId="26" fillId="7" borderId="4" xfId="0" applyFont="1" applyFill="1" applyBorder="1" applyAlignment="1" applyProtection="1">
      <alignment horizontal="left" vertical="top"/>
      <protection locked="0"/>
    </xf>
    <xf numFmtId="0" fontId="26" fillId="7" borderId="12" xfId="0" applyFont="1" applyFill="1" applyBorder="1" applyAlignment="1" applyProtection="1">
      <alignment horizontal="left" vertical="top"/>
      <protection locked="0"/>
    </xf>
    <xf numFmtId="0" fontId="26" fillId="7" borderId="19" xfId="0" applyFont="1" applyFill="1" applyBorder="1" applyProtection="1">
      <protection locked="0"/>
    </xf>
    <xf numFmtId="0" fontId="26" fillId="7" borderId="12" xfId="0" applyFont="1" applyFill="1" applyBorder="1" applyAlignment="1" applyProtection="1">
      <alignment vertical="top"/>
      <protection locked="0"/>
    </xf>
    <xf numFmtId="0" fontId="26" fillId="7" borderId="19" xfId="0" applyFont="1" applyFill="1" applyBorder="1" applyAlignment="1" applyProtection="1">
      <alignment vertical="top"/>
      <protection locked="0"/>
    </xf>
    <xf numFmtId="165" fontId="9" fillId="2" borderId="38" xfId="0" applyNumberFormat="1" applyFont="1" applyFill="1" applyBorder="1" applyAlignment="1">
      <alignment vertical="top" shrinkToFit="1"/>
    </xf>
    <xf numFmtId="0" fontId="9" fillId="0" borderId="4" xfId="0" applyFont="1" applyBorder="1" applyAlignment="1" applyProtection="1">
      <alignment vertical="top" wrapText="1"/>
      <protection locked="0"/>
    </xf>
    <xf numFmtId="0" fontId="9" fillId="0" borderId="4" xfId="0" applyFont="1" applyBorder="1" applyProtection="1">
      <protection locked="0"/>
    </xf>
    <xf numFmtId="0" fontId="16" fillId="0" borderId="6" xfId="0" applyFont="1" applyBorder="1" applyAlignment="1" applyProtection="1">
      <alignment vertical="top" wrapText="1"/>
      <protection locked="0"/>
    </xf>
    <xf numFmtId="0" fontId="21" fillId="0" borderId="6" xfId="0" applyFont="1" applyBorder="1" applyAlignment="1" applyProtection="1">
      <alignment vertical="top" wrapText="1"/>
      <protection locked="0"/>
    </xf>
    <xf numFmtId="165" fontId="13" fillId="2" borderId="6" xfId="0" applyNumberFormat="1" applyFont="1" applyFill="1" applyBorder="1" applyAlignment="1">
      <alignment horizontal="center" vertical="top" wrapText="1"/>
    </xf>
    <xf numFmtId="0" fontId="13" fillId="0" borderId="5" xfId="0" applyFont="1" applyBorder="1" applyAlignment="1" applyProtection="1">
      <alignment horizontal="center" vertical="center" wrapText="1"/>
      <protection locked="0"/>
    </xf>
    <xf numFmtId="0" fontId="16" fillId="0" borderId="4" xfId="0" applyFont="1" applyBorder="1" applyProtection="1">
      <protection locked="0"/>
    </xf>
    <xf numFmtId="0" fontId="16" fillId="0" borderId="12" xfId="0" applyFont="1" applyBorder="1" applyAlignment="1" applyProtection="1">
      <alignment wrapText="1"/>
      <protection locked="0"/>
    </xf>
    <xf numFmtId="0" fontId="16" fillId="0" borderId="12" xfId="0" applyFont="1" applyBorder="1" applyProtection="1">
      <protection locked="0"/>
    </xf>
    <xf numFmtId="0" fontId="16" fillId="0" borderId="19" xfId="0" applyFont="1" applyBorder="1" applyProtection="1">
      <protection locked="0"/>
    </xf>
    <xf numFmtId="0" fontId="16" fillId="0" borderId="4" xfId="0" applyFont="1" applyBorder="1" applyAlignment="1" applyProtection="1">
      <alignment vertical="top" wrapText="1"/>
      <protection locked="0"/>
    </xf>
    <xf numFmtId="0" fontId="16" fillId="0" borderId="12" xfId="0" applyFont="1" applyBorder="1" applyAlignment="1" applyProtection="1">
      <alignment vertical="top" wrapText="1"/>
      <protection locked="0"/>
    </xf>
    <xf numFmtId="0" fontId="16" fillId="0" borderId="19" xfId="0" applyFont="1" applyBorder="1" applyAlignment="1" applyProtection="1">
      <alignment vertical="top" wrapText="1"/>
      <protection locked="0"/>
    </xf>
    <xf numFmtId="0" fontId="26" fillId="7" borderId="4" xfId="0" applyFont="1" applyFill="1" applyBorder="1" applyProtection="1">
      <protection locked="0"/>
    </xf>
    <xf numFmtId="0" fontId="26" fillId="7" borderId="12" xfId="0" applyFont="1" applyFill="1" applyBorder="1" applyProtection="1">
      <protection locked="0"/>
    </xf>
    <xf numFmtId="0" fontId="3" fillId="0" borderId="0" xfId="0" applyFont="1" applyAlignment="1" applyProtection="1">
      <alignment horizontal="left" vertical="top" wrapText="1"/>
      <protection locked="0"/>
    </xf>
    <xf numFmtId="0" fontId="9" fillId="0" borderId="4" xfId="0" applyFont="1" applyBorder="1" applyAlignment="1" applyProtection="1">
      <alignment horizontal="left" wrapText="1"/>
      <protection locked="0"/>
    </xf>
    <xf numFmtId="0" fontId="9" fillId="0" borderId="12" xfId="0" applyFont="1" applyBorder="1" applyAlignment="1" applyProtection="1">
      <alignment horizontal="left" wrapText="1"/>
      <protection locked="0"/>
    </xf>
    <xf numFmtId="0" fontId="9" fillId="0" borderId="19" xfId="0" applyFont="1" applyBorder="1" applyAlignment="1" applyProtection="1">
      <alignment horizontal="left" wrapText="1"/>
      <protection locked="0"/>
    </xf>
    <xf numFmtId="0" fontId="9" fillId="0" borderId="5" xfId="0" applyFont="1" applyBorder="1" applyAlignment="1" applyProtection="1">
      <alignment horizontal="left" vertical="top" wrapText="1"/>
      <protection locked="0"/>
    </xf>
    <xf numFmtId="0" fontId="9" fillId="0" borderId="12" xfId="0" applyFont="1" applyBorder="1" applyProtection="1">
      <protection locked="0"/>
    </xf>
    <xf numFmtId="0" fontId="9" fillId="0" borderId="19" xfId="0" applyFont="1" applyBorder="1" applyProtection="1">
      <protection locked="0"/>
    </xf>
    <xf numFmtId="0" fontId="31" fillId="0" borderId="0" xfId="0" applyFont="1" applyAlignment="1" applyProtection="1">
      <alignment horizontal="left" vertical="top" wrapText="1"/>
      <protection locked="0"/>
    </xf>
    <xf numFmtId="0" fontId="30" fillId="0" borderId="6"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9" fillId="0" borderId="17" xfId="0" applyFont="1" applyBorder="1" applyAlignment="1" applyProtection="1">
      <alignment vertical="top" wrapText="1"/>
      <protection locked="0"/>
    </xf>
    <xf numFmtId="0" fontId="9" fillId="0" borderId="18" xfId="0" applyFont="1" applyBorder="1" applyAlignment="1" applyProtection="1">
      <alignment vertical="top" wrapText="1"/>
      <protection locked="0"/>
    </xf>
    <xf numFmtId="0" fontId="9" fillId="0" borderId="23" xfId="0" applyFont="1" applyBorder="1" applyAlignment="1" applyProtection="1">
      <alignment vertical="top" wrapText="1"/>
      <protection locked="0"/>
    </xf>
    <xf numFmtId="0" fontId="9" fillId="0" borderId="24"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5" xfId="0" applyFont="1" applyBorder="1" applyAlignment="1" applyProtection="1">
      <alignment vertical="top" wrapText="1"/>
      <protection locked="0"/>
    </xf>
    <xf numFmtId="0" fontId="26" fillId="7" borderId="12" xfId="0" applyFont="1" applyFill="1" applyBorder="1" applyAlignment="1" applyProtection="1">
      <alignment horizontal="left" wrapText="1"/>
      <protection locked="0"/>
    </xf>
    <xf numFmtId="0" fontId="20" fillId="0" borderId="25" xfId="0" applyFont="1" applyBorder="1" applyAlignment="1" applyProtection="1">
      <alignment vertical="top" wrapText="1"/>
      <protection locked="0"/>
    </xf>
    <xf numFmtId="0" fontId="20" fillId="0" borderId="26" xfId="0" applyFont="1" applyBorder="1" applyAlignment="1" applyProtection="1">
      <alignment vertical="top" wrapText="1"/>
      <protection locked="0"/>
    </xf>
    <xf numFmtId="0" fontId="20" fillId="0" borderId="27" xfId="0" applyFont="1" applyBorder="1" applyAlignment="1" applyProtection="1">
      <alignment vertical="top" wrapText="1"/>
      <protection locked="0"/>
    </xf>
    <xf numFmtId="0" fontId="20" fillId="0" borderId="13" xfId="0" applyFont="1" applyBorder="1" applyAlignment="1" applyProtection="1">
      <alignment vertical="top" wrapText="1"/>
      <protection locked="0"/>
    </xf>
    <xf numFmtId="0" fontId="20" fillId="0" borderId="14" xfId="0" applyFont="1" applyBorder="1" applyAlignment="1" applyProtection="1">
      <alignment vertical="top" wrapText="1"/>
      <protection locked="0"/>
    </xf>
    <xf numFmtId="0" fontId="20" fillId="0" borderId="15" xfId="0" applyFont="1" applyBorder="1" applyAlignment="1" applyProtection="1">
      <alignment vertical="top" wrapText="1"/>
      <protection locked="0"/>
    </xf>
    <xf numFmtId="0" fontId="16" fillId="0" borderId="16" xfId="0" applyFont="1" applyBorder="1" applyAlignment="1" applyProtection="1">
      <alignment vertical="top" wrapText="1"/>
      <protection locked="0"/>
    </xf>
    <xf numFmtId="0" fontId="16" fillId="0" borderId="17" xfId="0" applyFont="1" applyBorder="1" applyAlignment="1" applyProtection="1">
      <alignment vertical="top" wrapText="1"/>
      <protection locked="0"/>
    </xf>
    <xf numFmtId="0" fontId="16" fillId="0" borderId="18" xfId="0" applyFont="1" applyBorder="1" applyAlignment="1" applyProtection="1">
      <alignment vertical="top" wrapText="1"/>
      <protection locked="0"/>
    </xf>
    <xf numFmtId="0" fontId="16" fillId="0" borderId="7" xfId="0" applyFont="1" applyBorder="1" applyAlignment="1" applyProtection="1">
      <alignment vertical="top" wrapText="1"/>
      <protection locked="0"/>
    </xf>
    <xf numFmtId="0" fontId="16" fillId="0" borderId="23" xfId="0" applyFont="1" applyBorder="1" applyAlignment="1" applyProtection="1">
      <alignment vertical="top" wrapText="1"/>
      <protection locked="0"/>
    </xf>
    <xf numFmtId="0" fontId="16" fillId="0" borderId="24" xfId="0" applyFont="1" applyBorder="1" applyAlignment="1" applyProtection="1">
      <alignment vertical="top" wrapText="1"/>
      <protection locked="0"/>
    </xf>
    <xf numFmtId="0" fontId="26" fillId="7" borderId="35" xfId="0" applyFont="1" applyFill="1" applyBorder="1" applyAlignment="1" applyProtection="1">
      <alignment horizontal="left"/>
      <protection locked="0"/>
    </xf>
    <xf numFmtId="0" fontId="26" fillId="7" borderId="36" xfId="0" applyFont="1" applyFill="1" applyBorder="1" applyAlignment="1" applyProtection="1">
      <alignment horizontal="left"/>
      <protection locked="0"/>
    </xf>
    <xf numFmtId="0" fontId="26" fillId="7" borderId="37" xfId="0" applyFont="1" applyFill="1" applyBorder="1" applyAlignment="1" applyProtection="1">
      <alignment horizontal="left"/>
      <protection locked="0"/>
    </xf>
    <xf numFmtId="0" fontId="30" fillId="0" borderId="2" xfId="0" applyFont="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26" fillId="0" borderId="0" xfId="0" applyFont="1" applyAlignment="1" applyProtection="1">
      <alignment horizontal="left" vertical="center" wrapText="1"/>
      <protection locked="0"/>
    </xf>
    <xf numFmtId="0" fontId="16" fillId="0" borderId="0" xfId="0" applyFont="1" applyAlignment="1" applyProtection="1">
      <alignment horizontal="left" vertical="top" wrapText="1" indent="2"/>
      <protection locked="0"/>
    </xf>
    <xf numFmtId="0" fontId="16" fillId="0" borderId="0" xfId="0" applyFont="1" applyAlignment="1" applyProtection="1">
      <alignment horizontal="left" vertical="top" indent="2"/>
      <protection locked="0"/>
    </xf>
    <xf numFmtId="0" fontId="16" fillId="0" borderId="9" xfId="0" applyFont="1" applyBorder="1" applyAlignment="1" applyProtection="1">
      <alignment horizontal="left" vertical="top" indent="2"/>
      <protection locked="0"/>
    </xf>
    <xf numFmtId="0" fontId="16" fillId="0" borderId="4" xfId="0" applyFont="1" applyBorder="1" applyAlignment="1" applyProtection="1">
      <alignment horizontal="left" vertical="top"/>
      <protection locked="0"/>
    </xf>
    <xf numFmtId="0" fontId="16" fillId="0" borderId="12"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4"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19"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23"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10"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16" fillId="0" borderId="11" xfId="0" applyFont="1" applyBorder="1" applyAlignment="1" applyProtection="1">
      <alignment vertical="top" wrapText="1"/>
      <protection locked="0"/>
    </xf>
    <xf numFmtId="0" fontId="16" fillId="0" borderId="21" xfId="0" applyFont="1" applyBorder="1" applyAlignment="1" applyProtection="1">
      <alignment vertical="top" wrapText="1"/>
      <protection locked="0"/>
    </xf>
    <xf numFmtId="0" fontId="16" fillId="0" borderId="22" xfId="0" applyFont="1" applyBorder="1" applyAlignment="1" applyProtection="1">
      <alignment vertical="top" wrapText="1"/>
      <protection locked="0"/>
    </xf>
    <xf numFmtId="0" fontId="17" fillId="0" borderId="4"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17" fillId="0" borderId="1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3" fillId="0" borderId="2" xfId="0" applyFont="1" applyBorder="1" applyAlignment="1" applyProtection="1">
      <alignment horizontal="center" vertical="center" wrapText="1"/>
      <protection locked="0"/>
    </xf>
    <xf numFmtId="0" fontId="21" fillId="2" borderId="2" xfId="0" applyFont="1" applyFill="1" applyBorder="1" applyAlignment="1" applyProtection="1">
      <alignment horizontal="left" vertical="center" wrapText="1"/>
      <protection locked="0"/>
    </xf>
    <xf numFmtId="0" fontId="21" fillId="0" borderId="2" xfId="0" applyFont="1" applyBorder="1" applyAlignment="1" applyProtection="1">
      <alignment horizontal="center" vertical="center" wrapText="1"/>
      <protection locked="0"/>
    </xf>
    <xf numFmtId="0" fontId="26" fillId="7" borderId="4" xfId="0" applyFont="1" applyFill="1" applyBorder="1" applyAlignment="1" applyProtection="1">
      <alignment horizontal="left" vertical="top" wrapText="1"/>
      <protection locked="0"/>
    </xf>
    <xf numFmtId="0" fontId="26" fillId="7" borderId="12" xfId="0" applyFont="1" applyFill="1" applyBorder="1" applyAlignment="1" applyProtection="1">
      <alignment horizontal="left" vertical="top" wrapText="1"/>
      <protection locked="0"/>
    </xf>
    <xf numFmtId="0" fontId="26" fillId="7" borderId="19" xfId="0" applyFont="1" applyFill="1" applyBorder="1" applyAlignment="1" applyProtection="1">
      <alignment horizontal="left" vertical="top" wrapText="1"/>
      <protection locked="0"/>
    </xf>
    <xf numFmtId="0" fontId="26" fillId="7" borderId="4" xfId="0" applyFont="1" applyFill="1" applyBorder="1" applyAlignment="1" applyProtection="1">
      <alignment vertical="center" wrapText="1"/>
      <protection locked="0"/>
    </xf>
    <xf numFmtId="0" fontId="26" fillId="7" borderId="12" xfId="0" applyFont="1" applyFill="1" applyBorder="1" applyAlignment="1" applyProtection="1">
      <alignment vertical="center" wrapText="1"/>
      <protection locked="0"/>
    </xf>
    <xf numFmtId="0" fontId="26" fillId="7" borderId="19" xfId="0" applyFont="1" applyFill="1" applyBorder="1" applyAlignment="1" applyProtection="1">
      <alignment vertical="center" wrapText="1"/>
      <protection locked="0"/>
    </xf>
    <xf numFmtId="0" fontId="33" fillId="0" borderId="0" xfId="0" applyFont="1" applyAlignment="1" applyProtection="1">
      <alignment horizontal="left" vertical="top" wrapText="1"/>
      <protection locked="0"/>
    </xf>
    <xf numFmtId="0" fontId="9" fillId="0" borderId="0" xfId="0" applyFont="1" applyBorder="1" applyAlignment="1" applyProtection="1">
      <alignment vertical="top" wrapText="1"/>
      <protection locked="0"/>
    </xf>
    <xf numFmtId="0" fontId="9" fillId="0" borderId="33" xfId="0" applyFont="1" applyBorder="1" applyAlignment="1" applyProtection="1">
      <alignment vertical="top" wrapText="1"/>
      <protection locked="0"/>
    </xf>
    <xf numFmtId="0" fontId="16" fillId="0" borderId="4" xfId="0" applyFont="1" applyBorder="1" applyAlignment="1" applyProtection="1">
      <alignment vertical="top" wrapText="1"/>
      <protection locked="0"/>
    </xf>
    <xf numFmtId="0" fontId="16" fillId="0" borderId="12" xfId="0" applyFont="1" applyBorder="1" applyAlignment="1" applyProtection="1">
      <alignment vertical="top" wrapText="1"/>
      <protection locked="0"/>
    </xf>
    <xf numFmtId="0" fontId="16" fillId="0" borderId="19" xfId="0" applyFont="1" applyBorder="1" applyAlignment="1" applyProtection="1">
      <alignment vertical="top" wrapText="1"/>
      <protection locked="0"/>
    </xf>
    <xf numFmtId="0" fontId="17" fillId="0" borderId="4" xfId="0" applyFont="1" applyBorder="1" applyAlignment="1" applyProtection="1">
      <alignment horizontal="left" vertical="top"/>
      <protection locked="0"/>
    </xf>
    <xf numFmtId="0" fontId="16" fillId="0" borderId="30"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0" fontId="16" fillId="0" borderId="31" xfId="0" applyFont="1" applyBorder="1" applyAlignment="1" applyProtection="1">
      <alignment vertical="top" wrapText="1"/>
      <protection locked="0"/>
    </xf>
    <xf numFmtId="0" fontId="17" fillId="0" borderId="7" xfId="0" applyFont="1" applyBorder="1" applyAlignment="1" applyProtection="1">
      <alignment horizontal="left" vertical="top" wrapText="1" indent="2"/>
      <protection locked="0"/>
    </xf>
    <xf numFmtId="0" fontId="17" fillId="0" borderId="23" xfId="0" applyFont="1" applyBorder="1" applyAlignment="1" applyProtection="1">
      <alignment horizontal="left" vertical="top" wrapText="1" indent="2"/>
      <protection locked="0"/>
    </xf>
    <xf numFmtId="0" fontId="17" fillId="0" borderId="24" xfId="0" applyFont="1" applyBorder="1" applyAlignment="1" applyProtection="1">
      <alignment horizontal="left" vertical="top" wrapText="1" indent="2"/>
      <protection locked="0"/>
    </xf>
    <xf numFmtId="0" fontId="9" fillId="0" borderId="34"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9" fillId="0" borderId="1" xfId="0" applyFont="1" applyBorder="1" applyAlignment="1" applyProtection="1">
      <alignment vertical="top"/>
      <protection locked="0"/>
    </xf>
    <xf numFmtId="0" fontId="9" fillId="0" borderId="11" xfId="0" applyFont="1" applyBorder="1" applyAlignment="1" applyProtection="1">
      <alignment vertical="top"/>
      <protection locked="0"/>
    </xf>
    <xf numFmtId="0" fontId="9" fillId="0" borderId="12" xfId="0" applyFont="1" applyBorder="1" applyAlignment="1" applyProtection="1">
      <alignment vertical="top" wrapText="1"/>
      <protection locked="0"/>
    </xf>
    <xf numFmtId="0" fontId="9" fillId="0" borderId="19" xfId="0" applyFont="1" applyBorder="1" applyAlignment="1" applyProtection="1">
      <alignment vertical="top" wrapText="1"/>
      <protection locked="0"/>
    </xf>
    <xf numFmtId="0" fontId="17" fillId="0" borderId="16" xfId="0" applyFont="1" applyBorder="1" applyAlignment="1" applyProtection="1">
      <alignment horizontal="left" vertical="top" wrapText="1" indent="2"/>
      <protection locked="0"/>
    </xf>
    <xf numFmtId="0" fontId="17" fillId="0" borderId="17" xfId="0" applyFont="1" applyBorder="1" applyAlignment="1" applyProtection="1">
      <alignment horizontal="left" vertical="top" wrapText="1" indent="2"/>
      <protection locked="0"/>
    </xf>
    <xf numFmtId="0" fontId="17" fillId="0" borderId="18" xfId="0" applyFont="1" applyBorder="1" applyAlignment="1" applyProtection="1">
      <alignment horizontal="left" vertical="top" wrapText="1" indent="2"/>
      <protection locked="0"/>
    </xf>
    <xf numFmtId="0" fontId="9" fillId="0" borderId="1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11" fillId="0" borderId="0" xfId="0" applyFont="1" applyAlignment="1" applyProtection="1">
      <alignment horizontal="center" vertical="center"/>
      <protection locked="0"/>
    </xf>
    <xf numFmtId="0" fontId="5" fillId="2" borderId="4" xfId="0" applyFont="1" applyFill="1" applyBorder="1" applyAlignment="1">
      <alignment horizontal="left" vertical="center" wrapText="1"/>
    </xf>
    <xf numFmtId="0" fontId="5" fillId="2" borderId="19" xfId="0" applyFont="1" applyFill="1" applyBorder="1" applyAlignment="1">
      <alignment horizontal="left" vertical="center" wrapText="1"/>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U213"/>
  <sheetViews>
    <sheetView tabSelected="1" zoomScale="70" zoomScaleNormal="70" zoomScaleSheetLayoutView="85" zoomScalePageLayoutView="40" workbookViewId="0">
      <selection activeCell="D191" sqref="D191"/>
    </sheetView>
  </sheetViews>
  <sheetFormatPr defaultColWidth="9.109375" defaultRowHeight="21" x14ac:dyDescent="0.4"/>
  <cols>
    <col min="1" max="1" width="9" style="34" customWidth="1"/>
    <col min="2" max="2" width="71" style="95" customWidth="1"/>
    <col min="3" max="3" width="25" style="34" customWidth="1"/>
    <col min="4" max="4" width="20" style="34" customWidth="1"/>
    <col min="5" max="5" width="18.6640625" style="34" customWidth="1"/>
    <col min="6" max="7" width="16.6640625" style="34" customWidth="1"/>
    <col min="8" max="8" width="8.5546875" style="1" customWidth="1"/>
    <col min="9" max="16384" width="9.109375" style="1"/>
  </cols>
  <sheetData>
    <row r="1" spans="1:7" ht="34.200000000000003" x14ac:dyDescent="0.3">
      <c r="A1" s="182" t="s">
        <v>88</v>
      </c>
      <c r="B1" s="182"/>
      <c r="C1" s="182"/>
      <c r="D1" s="182"/>
      <c r="E1" s="182"/>
      <c r="F1" s="182"/>
      <c r="G1" s="182"/>
    </row>
    <row r="2" spans="1:7" ht="22.5" customHeight="1" x14ac:dyDescent="0.3">
      <c r="A2" s="183" t="s">
        <v>203</v>
      </c>
      <c r="B2" s="183"/>
      <c r="C2" s="183"/>
      <c r="D2" s="183"/>
      <c r="E2" s="183"/>
      <c r="F2" s="183"/>
      <c r="G2" s="183"/>
    </row>
    <row r="3" spans="1:7" ht="12" customHeight="1" x14ac:dyDescent="0.3">
      <c r="A3" s="27"/>
      <c r="B3" s="27"/>
      <c r="C3" s="27"/>
      <c r="D3" s="27"/>
      <c r="E3" s="27"/>
      <c r="F3" s="27"/>
      <c r="G3" s="27"/>
    </row>
    <row r="4" spans="1:7" s="96" customFormat="1" ht="29.25" customHeight="1" x14ac:dyDescent="0.25">
      <c r="A4" s="128" t="s">
        <v>62</v>
      </c>
      <c r="B4" s="129" t="s">
        <v>63</v>
      </c>
      <c r="C4" s="131"/>
      <c r="D4" s="131"/>
      <c r="E4" s="131"/>
      <c r="F4" s="131"/>
      <c r="G4" s="132"/>
    </row>
    <row r="5" spans="1:7" s="97" customFormat="1" ht="31.5" customHeight="1" x14ac:dyDescent="0.25">
      <c r="A5" s="126" t="s">
        <v>204</v>
      </c>
      <c r="B5" s="159" t="s">
        <v>128</v>
      </c>
      <c r="C5" s="159"/>
      <c r="D5" s="159"/>
      <c r="E5" s="159"/>
      <c r="F5" s="159"/>
      <c r="G5" s="160"/>
    </row>
    <row r="6" spans="1:7" s="98" customFormat="1" ht="47.25" customHeight="1" x14ac:dyDescent="0.25">
      <c r="A6" s="175" t="s">
        <v>240</v>
      </c>
      <c r="B6" s="176"/>
      <c r="C6" s="176"/>
      <c r="D6" s="176"/>
      <c r="E6" s="176"/>
      <c r="F6" s="176"/>
      <c r="G6" s="177"/>
    </row>
    <row r="7" spans="1:7" s="98" customFormat="1" ht="31.5" customHeight="1" x14ac:dyDescent="0.25">
      <c r="A7" s="175" t="s">
        <v>182</v>
      </c>
      <c r="B7" s="176"/>
      <c r="C7" s="176"/>
      <c r="D7" s="176"/>
      <c r="E7" s="176"/>
      <c r="F7" s="176"/>
      <c r="G7" s="177"/>
    </row>
    <row r="8" spans="1:7" s="98" customFormat="1" ht="47.25" customHeight="1" x14ac:dyDescent="0.25">
      <c r="A8" s="175" t="s">
        <v>239</v>
      </c>
      <c r="B8" s="176"/>
      <c r="C8" s="176"/>
      <c r="D8" s="176"/>
      <c r="E8" s="176"/>
      <c r="F8" s="176"/>
      <c r="G8" s="177"/>
    </row>
    <row r="9" spans="1:7" s="98" customFormat="1" ht="31.5" customHeight="1" x14ac:dyDescent="0.25">
      <c r="A9" s="175" t="s">
        <v>183</v>
      </c>
      <c r="B9" s="176"/>
      <c r="C9" s="176"/>
      <c r="D9" s="176"/>
      <c r="E9" s="176"/>
      <c r="F9" s="176"/>
      <c r="G9" s="177"/>
    </row>
    <row r="10" spans="1:7" s="98" customFormat="1" ht="31.5" customHeight="1" x14ac:dyDescent="0.25">
      <c r="A10" s="193" t="s">
        <v>184</v>
      </c>
      <c r="B10" s="194"/>
      <c r="C10" s="194"/>
      <c r="D10" s="194"/>
      <c r="E10" s="194"/>
      <c r="F10" s="194"/>
      <c r="G10" s="195"/>
    </row>
    <row r="11" spans="1:7" s="97" customFormat="1" ht="27.75" customHeight="1" x14ac:dyDescent="0.25">
      <c r="A11" s="29" t="s">
        <v>179</v>
      </c>
      <c r="B11" s="161" t="s">
        <v>129</v>
      </c>
      <c r="C11" s="161"/>
      <c r="D11" s="161"/>
      <c r="E11" s="161"/>
      <c r="F11" s="161"/>
      <c r="G11" s="162"/>
    </row>
    <row r="12" spans="1:7" s="98" customFormat="1" ht="34.5" customHeight="1" x14ac:dyDescent="0.25">
      <c r="A12" s="193" t="s">
        <v>185</v>
      </c>
      <c r="B12" s="194"/>
      <c r="C12" s="194"/>
      <c r="D12" s="194"/>
      <c r="E12" s="194"/>
      <c r="F12" s="194"/>
      <c r="G12" s="195"/>
    </row>
    <row r="13" spans="1:7" s="98" customFormat="1" ht="66.75" customHeight="1" x14ac:dyDescent="0.25">
      <c r="A13" s="193" t="s">
        <v>241</v>
      </c>
      <c r="B13" s="194"/>
      <c r="C13" s="194"/>
      <c r="D13" s="194"/>
      <c r="E13" s="194"/>
      <c r="F13" s="194"/>
      <c r="G13" s="195"/>
    </row>
    <row r="14" spans="1:7" s="98" customFormat="1" ht="80.25" customHeight="1" x14ac:dyDescent="0.25">
      <c r="A14" s="193" t="s">
        <v>242</v>
      </c>
      <c r="B14" s="194"/>
      <c r="C14" s="194"/>
      <c r="D14" s="194"/>
      <c r="E14" s="194"/>
      <c r="F14" s="194"/>
      <c r="G14" s="195"/>
    </row>
    <row r="15" spans="1:7" s="98" customFormat="1" ht="150.75" customHeight="1" x14ac:dyDescent="0.25">
      <c r="A15" s="193" t="s">
        <v>243</v>
      </c>
      <c r="B15" s="194"/>
      <c r="C15" s="194"/>
      <c r="D15" s="194"/>
      <c r="E15" s="194"/>
      <c r="F15" s="194"/>
      <c r="G15" s="195"/>
    </row>
    <row r="16" spans="1:7" ht="31.5" customHeight="1" x14ac:dyDescent="0.3">
      <c r="A16" s="28" t="s">
        <v>180</v>
      </c>
      <c r="B16" s="163" t="s">
        <v>130</v>
      </c>
      <c r="C16" s="163"/>
      <c r="D16" s="163"/>
      <c r="E16" s="163"/>
      <c r="F16" s="163"/>
      <c r="G16" s="164"/>
    </row>
    <row r="17" spans="1:7" ht="66.75" customHeight="1" x14ac:dyDescent="0.3">
      <c r="A17" s="217" t="s">
        <v>244</v>
      </c>
      <c r="B17" s="218"/>
      <c r="C17" s="218"/>
      <c r="D17" s="218"/>
      <c r="E17" s="218"/>
      <c r="F17" s="218"/>
      <c r="G17" s="219"/>
    </row>
    <row r="18" spans="1:7" ht="33.75" customHeight="1" x14ac:dyDescent="0.3">
      <c r="A18" s="126" t="s">
        <v>181</v>
      </c>
      <c r="B18" s="215" t="s">
        <v>174</v>
      </c>
      <c r="C18" s="215"/>
      <c r="D18" s="215"/>
      <c r="E18" s="215"/>
      <c r="F18" s="215"/>
      <c r="G18" s="216"/>
    </row>
    <row r="19" spans="1:7" ht="30.75" customHeight="1" x14ac:dyDescent="0.3">
      <c r="A19" s="220" t="s">
        <v>127</v>
      </c>
      <c r="B19" s="188"/>
      <c r="C19" s="188"/>
      <c r="D19" s="188"/>
      <c r="E19" s="188"/>
      <c r="F19" s="188"/>
      <c r="G19" s="189"/>
    </row>
    <row r="20" spans="1:7" ht="27" customHeight="1" thickBot="1" x14ac:dyDescent="0.35">
      <c r="A20" s="30"/>
      <c r="B20" s="30"/>
      <c r="C20" s="30"/>
      <c r="D20" s="30"/>
      <c r="E20" s="30"/>
      <c r="F20" s="30"/>
      <c r="G20" s="30"/>
    </row>
    <row r="21" spans="1:7" ht="31.5" customHeight="1" thickBot="1" x14ac:dyDescent="0.45">
      <c r="A21" s="31" t="s">
        <v>12</v>
      </c>
      <c r="B21" s="31" t="s">
        <v>60</v>
      </c>
      <c r="C21" s="32">
        <f>C101</f>
        <v>307720</v>
      </c>
      <c r="D21" s="33"/>
      <c r="E21" s="33"/>
      <c r="F21" s="30"/>
    </row>
    <row r="22" spans="1:7" ht="31.5" customHeight="1" thickBot="1" x14ac:dyDescent="0.45">
      <c r="A22" s="30" t="s">
        <v>0</v>
      </c>
      <c r="B22" s="30"/>
      <c r="C22" s="35"/>
      <c r="D22" s="33"/>
      <c r="E22" s="33"/>
      <c r="F22" s="30"/>
    </row>
    <row r="23" spans="1:7" ht="83.25" customHeight="1" thickBot="1" x14ac:dyDescent="0.45">
      <c r="A23" s="184" t="s">
        <v>72</v>
      </c>
      <c r="B23" s="184"/>
      <c r="C23" s="32">
        <f>D101</f>
        <v>285300</v>
      </c>
      <c r="D23" s="33"/>
      <c r="E23" s="33"/>
      <c r="F23" s="30"/>
    </row>
    <row r="24" spans="1:7" ht="30.75" customHeight="1" thickBot="1" x14ac:dyDescent="0.45">
      <c r="A24" s="185" t="s">
        <v>73</v>
      </c>
      <c r="B24" s="186"/>
      <c r="C24" s="32">
        <f>F101</f>
        <v>22420</v>
      </c>
      <c r="D24" s="33"/>
      <c r="E24" s="33"/>
      <c r="F24" s="30"/>
    </row>
    <row r="25" spans="1:7" ht="53.25" customHeight="1" thickBot="1" x14ac:dyDescent="0.45">
      <c r="A25" s="184" t="s">
        <v>74</v>
      </c>
      <c r="B25" s="184"/>
      <c r="C25" s="32"/>
      <c r="D25" s="33"/>
      <c r="E25" s="33"/>
      <c r="F25" s="30"/>
    </row>
    <row r="26" spans="1:7" ht="12" customHeight="1" x14ac:dyDescent="0.4">
      <c r="A26" s="30"/>
      <c r="B26" s="30"/>
      <c r="C26" s="30"/>
      <c r="D26" s="30"/>
      <c r="E26" s="30"/>
      <c r="F26" s="30"/>
    </row>
    <row r="27" spans="1:7" ht="32.25" customHeight="1" x14ac:dyDescent="0.4">
      <c r="A27" s="30"/>
      <c r="B27" s="31" t="s">
        <v>18</v>
      </c>
      <c r="C27" s="30"/>
      <c r="D27" s="30"/>
      <c r="E27" s="30"/>
      <c r="F27" s="30"/>
    </row>
    <row r="28" spans="1:7" ht="33" customHeight="1" x14ac:dyDescent="0.3">
      <c r="A28" s="127" t="s">
        <v>146</v>
      </c>
      <c r="B28" s="230" t="s">
        <v>147</v>
      </c>
      <c r="C28" s="230"/>
      <c r="D28" s="230"/>
      <c r="E28" s="230"/>
      <c r="F28" s="230"/>
      <c r="G28" s="231"/>
    </row>
    <row r="29" spans="1:7" ht="33" customHeight="1" x14ac:dyDescent="0.3">
      <c r="A29" s="187" t="s">
        <v>186</v>
      </c>
      <c r="B29" s="188"/>
      <c r="C29" s="188"/>
      <c r="D29" s="188"/>
      <c r="E29" s="188"/>
      <c r="F29" s="188"/>
      <c r="G29" s="189"/>
    </row>
    <row r="30" spans="1:7" ht="33" customHeight="1" x14ac:dyDescent="0.3">
      <c r="A30" s="187" t="s">
        <v>187</v>
      </c>
      <c r="B30" s="188"/>
      <c r="C30" s="188"/>
      <c r="D30" s="188"/>
      <c r="E30" s="188"/>
      <c r="F30" s="188"/>
      <c r="G30" s="189"/>
    </row>
    <row r="31" spans="1:7" ht="33" customHeight="1" x14ac:dyDescent="0.3">
      <c r="A31" s="187" t="s">
        <v>188</v>
      </c>
      <c r="B31" s="188"/>
      <c r="C31" s="188"/>
      <c r="D31" s="188"/>
      <c r="E31" s="188"/>
      <c r="F31" s="188"/>
      <c r="G31" s="189"/>
    </row>
    <row r="32" spans="1:7" ht="28.5" customHeight="1" x14ac:dyDescent="0.3">
      <c r="A32" s="187" t="s">
        <v>189</v>
      </c>
      <c r="B32" s="188"/>
      <c r="C32" s="188"/>
      <c r="D32" s="188"/>
      <c r="E32" s="188"/>
      <c r="F32" s="188"/>
      <c r="G32" s="189"/>
    </row>
    <row r="33" spans="1:7" s="2" customFormat="1" ht="36" customHeight="1" x14ac:dyDescent="0.55000000000000004">
      <c r="A33" s="128" t="s">
        <v>19</v>
      </c>
      <c r="B33" s="129" t="s">
        <v>61</v>
      </c>
      <c r="C33" s="129"/>
      <c r="D33" s="129"/>
      <c r="E33" s="129"/>
      <c r="F33" s="129"/>
      <c r="G33" s="130"/>
    </row>
    <row r="34" spans="1:7" ht="50.25" customHeight="1" x14ac:dyDescent="0.3">
      <c r="A34" s="196" t="s">
        <v>190</v>
      </c>
      <c r="B34" s="197"/>
      <c r="C34" s="197"/>
      <c r="D34" s="197"/>
      <c r="E34" s="197"/>
      <c r="F34" s="197"/>
      <c r="G34" s="198"/>
    </row>
    <row r="35" spans="1:7" ht="49.5" customHeight="1" x14ac:dyDescent="0.3">
      <c r="A35" s="199" t="s">
        <v>191</v>
      </c>
      <c r="B35" s="197"/>
      <c r="C35" s="197"/>
      <c r="D35" s="197"/>
      <c r="E35" s="197"/>
      <c r="F35" s="197"/>
      <c r="G35" s="200"/>
    </row>
    <row r="36" spans="1:7" ht="27" customHeight="1" x14ac:dyDescent="0.3">
      <c r="A36" s="28" t="s">
        <v>192</v>
      </c>
      <c r="B36" s="163" t="s">
        <v>245</v>
      </c>
      <c r="C36" s="163"/>
      <c r="D36" s="163"/>
      <c r="E36" s="163"/>
      <c r="F36" s="163"/>
      <c r="G36" s="164"/>
    </row>
    <row r="37" spans="1:7" ht="24" customHeight="1" x14ac:dyDescent="0.3">
      <c r="A37" s="201" t="s">
        <v>143</v>
      </c>
      <c r="B37" s="202"/>
      <c r="C37" s="202"/>
      <c r="D37" s="202"/>
      <c r="E37" s="202"/>
      <c r="F37" s="202"/>
      <c r="G37" s="203"/>
    </row>
    <row r="38" spans="1:7" ht="57.75" customHeight="1" x14ac:dyDescent="0.3">
      <c r="A38" s="201" t="s">
        <v>144</v>
      </c>
      <c r="B38" s="202"/>
      <c r="C38" s="202"/>
      <c r="D38" s="202"/>
      <c r="E38" s="202"/>
      <c r="F38" s="202"/>
      <c r="G38" s="203"/>
    </row>
    <row r="39" spans="1:7" ht="54.75" customHeight="1" x14ac:dyDescent="0.3">
      <c r="A39" s="201" t="s">
        <v>175</v>
      </c>
      <c r="B39" s="202"/>
      <c r="C39" s="202"/>
      <c r="D39" s="202"/>
      <c r="E39" s="202"/>
      <c r="F39" s="202"/>
      <c r="G39" s="203"/>
    </row>
    <row r="40" spans="1:7" ht="54" customHeight="1" x14ac:dyDescent="0.3">
      <c r="A40" s="201" t="s">
        <v>176</v>
      </c>
      <c r="B40" s="202"/>
      <c r="C40" s="202"/>
      <c r="D40" s="202"/>
      <c r="E40" s="202"/>
      <c r="F40" s="202"/>
      <c r="G40" s="203"/>
    </row>
    <row r="41" spans="1:7" ht="34.5" customHeight="1" x14ac:dyDescent="0.3">
      <c r="A41" s="227" t="s">
        <v>145</v>
      </c>
      <c r="B41" s="228"/>
      <c r="C41" s="229"/>
      <c r="D41" s="133">
        <f>D191</f>
        <v>63500</v>
      </c>
      <c r="E41" s="1"/>
      <c r="F41" s="1"/>
      <c r="G41" s="1"/>
    </row>
    <row r="42" spans="1:7" ht="38.25" customHeight="1" x14ac:dyDescent="0.3">
      <c r="A42" s="187" t="s">
        <v>193</v>
      </c>
      <c r="B42" s="188"/>
      <c r="C42" s="188"/>
      <c r="D42" s="188"/>
      <c r="E42" s="188"/>
      <c r="F42" s="188"/>
      <c r="G42" s="189"/>
    </row>
    <row r="43" spans="1:7" ht="53.25" customHeight="1" x14ac:dyDescent="0.3">
      <c r="A43" s="190" t="s">
        <v>194</v>
      </c>
      <c r="B43" s="191"/>
      <c r="C43" s="191"/>
      <c r="D43" s="191"/>
      <c r="E43" s="191"/>
      <c r="F43" s="191"/>
      <c r="G43" s="192"/>
    </row>
    <row r="44" spans="1:7" ht="32.25" customHeight="1" x14ac:dyDescent="0.3">
      <c r="A44" s="237" t="s">
        <v>172</v>
      </c>
      <c r="B44" s="238"/>
      <c r="C44" s="238"/>
      <c r="D44" s="238"/>
      <c r="E44" s="238"/>
      <c r="F44" s="238"/>
      <c r="G44" s="239"/>
    </row>
    <row r="45" spans="1:7" ht="28.5" customHeight="1" x14ac:dyDescent="0.3">
      <c r="A45" s="201" t="s">
        <v>169</v>
      </c>
      <c r="B45" s="202"/>
      <c r="C45" s="202"/>
      <c r="D45" s="202"/>
      <c r="E45" s="202"/>
      <c r="F45" s="202"/>
      <c r="G45" s="203"/>
    </row>
    <row r="46" spans="1:7" x14ac:dyDescent="0.3">
      <c r="A46" s="201" t="s">
        <v>170</v>
      </c>
      <c r="B46" s="202"/>
      <c r="C46" s="202"/>
      <c r="D46" s="202"/>
      <c r="E46" s="202"/>
      <c r="F46" s="202"/>
      <c r="G46" s="203"/>
    </row>
    <row r="47" spans="1:7" s="2" customFormat="1" ht="29.25" customHeight="1" x14ac:dyDescent="0.55000000000000004">
      <c r="A47" s="178" t="s">
        <v>20</v>
      </c>
      <c r="B47" s="179"/>
      <c r="C47" s="179"/>
      <c r="D47" s="179"/>
      <c r="E47" s="179"/>
      <c r="F47" s="179"/>
      <c r="G47" s="180"/>
    </row>
    <row r="48" spans="1:7" ht="36.75" customHeight="1" x14ac:dyDescent="0.3">
      <c r="A48" s="134" t="s">
        <v>149</v>
      </c>
      <c r="B48" s="232" t="s">
        <v>148</v>
      </c>
      <c r="C48" s="232"/>
      <c r="D48" s="232"/>
      <c r="E48" s="232"/>
      <c r="F48" s="232"/>
      <c r="G48" s="233"/>
    </row>
    <row r="49" spans="1:7" ht="28.5" customHeight="1" x14ac:dyDescent="0.3">
      <c r="A49" s="234" t="s">
        <v>150</v>
      </c>
      <c r="B49" s="235"/>
      <c r="C49" s="235"/>
      <c r="D49" s="235"/>
      <c r="E49" s="235"/>
      <c r="F49" s="235"/>
      <c r="G49" s="236"/>
    </row>
    <row r="50" spans="1:7" ht="28.5" customHeight="1" x14ac:dyDescent="0.3">
      <c r="A50" s="224" t="s">
        <v>161</v>
      </c>
      <c r="B50" s="225"/>
      <c r="C50" s="225"/>
      <c r="D50" s="225"/>
      <c r="E50" s="225"/>
      <c r="F50" s="225"/>
      <c r="G50" s="226"/>
    </row>
    <row r="51" spans="1:7" ht="28.5" customHeight="1" x14ac:dyDescent="0.3">
      <c r="A51" s="224" t="s">
        <v>151</v>
      </c>
      <c r="B51" s="225"/>
      <c r="C51" s="225"/>
      <c r="D51" s="225"/>
      <c r="E51" s="225"/>
      <c r="F51" s="225"/>
      <c r="G51" s="226"/>
    </row>
    <row r="52" spans="1:7" ht="28.5" customHeight="1" x14ac:dyDescent="0.3">
      <c r="A52" s="224" t="s">
        <v>152</v>
      </c>
      <c r="B52" s="225"/>
      <c r="C52" s="225"/>
      <c r="D52" s="225"/>
      <c r="E52" s="225"/>
      <c r="F52" s="225"/>
      <c r="G52" s="226"/>
    </row>
    <row r="53" spans="1:7" ht="28.5" customHeight="1" x14ac:dyDescent="0.3">
      <c r="A53" s="224" t="s">
        <v>153</v>
      </c>
      <c r="B53" s="225"/>
      <c r="C53" s="225"/>
      <c r="D53" s="225"/>
      <c r="E53" s="225"/>
      <c r="F53" s="225"/>
      <c r="G53" s="226"/>
    </row>
    <row r="54" spans="1:7" ht="28.5" customHeight="1" x14ac:dyDescent="0.3">
      <c r="A54" s="224" t="s">
        <v>154</v>
      </c>
      <c r="B54" s="225"/>
      <c r="C54" s="225"/>
      <c r="D54" s="225"/>
      <c r="E54" s="225"/>
      <c r="F54" s="225"/>
      <c r="G54" s="226"/>
    </row>
    <row r="55" spans="1:7" ht="28.5" customHeight="1" x14ac:dyDescent="0.3">
      <c r="A55" s="224" t="s">
        <v>155</v>
      </c>
      <c r="B55" s="225"/>
      <c r="C55" s="225"/>
      <c r="D55" s="225"/>
      <c r="E55" s="225"/>
      <c r="F55" s="225"/>
      <c r="G55" s="226"/>
    </row>
    <row r="56" spans="1:7" ht="28.5" customHeight="1" x14ac:dyDescent="0.3">
      <c r="A56" s="224" t="s">
        <v>162</v>
      </c>
      <c r="B56" s="225"/>
      <c r="C56" s="225"/>
      <c r="D56" s="225"/>
      <c r="E56" s="225"/>
      <c r="F56" s="225"/>
      <c r="G56" s="226"/>
    </row>
    <row r="57" spans="1:7" ht="28.5" customHeight="1" x14ac:dyDescent="0.3">
      <c r="A57" s="224" t="s">
        <v>163</v>
      </c>
      <c r="B57" s="225"/>
      <c r="C57" s="225"/>
      <c r="D57" s="225"/>
      <c r="E57" s="225"/>
      <c r="F57" s="225"/>
      <c r="G57" s="226"/>
    </row>
    <row r="58" spans="1:7" ht="28.5" customHeight="1" x14ac:dyDescent="0.3">
      <c r="A58" s="224" t="s">
        <v>156</v>
      </c>
      <c r="B58" s="225"/>
      <c r="C58" s="225"/>
      <c r="D58" s="225"/>
      <c r="E58" s="225"/>
      <c r="F58" s="225"/>
      <c r="G58" s="226"/>
    </row>
    <row r="59" spans="1:7" ht="28.5" customHeight="1" x14ac:dyDescent="0.3">
      <c r="A59" s="224" t="s">
        <v>164</v>
      </c>
      <c r="B59" s="225"/>
      <c r="C59" s="225"/>
      <c r="D59" s="225"/>
      <c r="E59" s="225"/>
      <c r="F59" s="225"/>
      <c r="G59" s="226"/>
    </row>
    <row r="60" spans="1:7" ht="24" customHeight="1" x14ac:dyDescent="0.3">
      <c r="A60" s="221"/>
      <c r="B60" s="222"/>
      <c r="C60" s="222"/>
      <c r="D60" s="222"/>
      <c r="E60" s="222"/>
      <c r="F60" s="222"/>
      <c r="G60" s="223"/>
    </row>
    <row r="61" spans="1:7" ht="39.75" customHeight="1" x14ac:dyDescent="0.45">
      <c r="A61" s="135" t="s">
        <v>157</v>
      </c>
      <c r="B61" s="154" t="s">
        <v>158</v>
      </c>
      <c r="C61" s="154"/>
      <c r="D61" s="154"/>
      <c r="E61" s="154"/>
      <c r="F61" s="154"/>
      <c r="G61" s="155"/>
    </row>
    <row r="62" spans="1:7" ht="129.75" customHeight="1" x14ac:dyDescent="0.3">
      <c r="A62" s="166" t="s">
        <v>231</v>
      </c>
      <c r="B62" s="167"/>
      <c r="C62" s="167"/>
      <c r="D62" s="167"/>
      <c r="E62" s="167"/>
      <c r="F62" s="167"/>
      <c r="G62" s="168"/>
    </row>
    <row r="63" spans="1:7" ht="60" customHeight="1" x14ac:dyDescent="0.3">
      <c r="A63" s="169" t="s">
        <v>196</v>
      </c>
      <c r="B63" s="170"/>
      <c r="C63" s="170"/>
      <c r="D63" s="170"/>
      <c r="E63" s="170"/>
      <c r="F63" s="170"/>
      <c r="G63" s="171"/>
    </row>
    <row r="64" spans="1:7" ht="99" customHeight="1" x14ac:dyDescent="0.3">
      <c r="A64" s="172" t="s">
        <v>197</v>
      </c>
      <c r="B64" s="173"/>
      <c r="C64" s="173"/>
      <c r="D64" s="173"/>
      <c r="E64" s="173"/>
      <c r="F64" s="173"/>
      <c r="G64" s="174"/>
    </row>
    <row r="65" spans="1:9" ht="63" customHeight="1" x14ac:dyDescent="0.3">
      <c r="A65" s="169" t="s">
        <v>195</v>
      </c>
      <c r="B65" s="170"/>
      <c r="C65" s="170"/>
      <c r="D65" s="170"/>
      <c r="E65" s="170"/>
      <c r="F65" s="170"/>
      <c r="G65" s="171"/>
    </row>
    <row r="66" spans="1:9" x14ac:dyDescent="0.4">
      <c r="A66" s="140"/>
      <c r="B66" s="141"/>
      <c r="C66" s="142"/>
      <c r="D66" s="142"/>
      <c r="E66" s="142"/>
      <c r="F66" s="142"/>
      <c r="G66" s="143"/>
    </row>
    <row r="67" spans="1:9" ht="54" customHeight="1" x14ac:dyDescent="0.3">
      <c r="A67" s="153" t="s">
        <v>70</v>
      </c>
      <c r="B67" s="153"/>
      <c r="C67" s="139" t="s">
        <v>15</v>
      </c>
      <c r="D67" s="139" t="s">
        <v>16</v>
      </c>
      <c r="E67" s="139" t="s">
        <v>13</v>
      </c>
      <c r="F67" s="139" t="s">
        <v>14</v>
      </c>
      <c r="G67" s="139" t="s">
        <v>13</v>
      </c>
    </row>
    <row r="68" spans="1:9" x14ac:dyDescent="0.3">
      <c r="A68" s="55">
        <v>1</v>
      </c>
      <c r="B68" s="55">
        <v>2</v>
      </c>
      <c r="C68" s="55">
        <v>3</v>
      </c>
      <c r="D68" s="55">
        <v>4</v>
      </c>
      <c r="E68" s="55">
        <v>5</v>
      </c>
      <c r="F68" s="55">
        <v>6</v>
      </c>
      <c r="G68" s="55">
        <v>7</v>
      </c>
    </row>
    <row r="69" spans="1:9" ht="47.25" customHeight="1" x14ac:dyDescent="0.3">
      <c r="A69" s="108">
        <v>1</v>
      </c>
      <c r="B69" s="125" t="s">
        <v>68</v>
      </c>
      <c r="C69" s="121"/>
      <c r="D69" s="122"/>
      <c r="E69" s="123">
        <f>C69*D69</f>
        <v>0</v>
      </c>
      <c r="F69" s="123">
        <f>E69*0.34</f>
        <v>0</v>
      </c>
      <c r="G69" s="124">
        <f>E69+F69</f>
        <v>0</v>
      </c>
    </row>
    <row r="70" spans="1:9" ht="27.75" customHeight="1" x14ac:dyDescent="0.3">
      <c r="A70" s="136"/>
      <c r="B70" s="137" t="s">
        <v>69</v>
      </c>
      <c r="C70" s="137"/>
      <c r="D70" s="137"/>
      <c r="E70" s="137"/>
      <c r="F70" s="137"/>
      <c r="G70" s="138">
        <f>G69</f>
        <v>0</v>
      </c>
    </row>
    <row r="71" spans="1:9" ht="29.25" customHeight="1" x14ac:dyDescent="0.3">
      <c r="A71" s="144"/>
      <c r="B71" s="145"/>
      <c r="C71" s="145"/>
      <c r="D71" s="145"/>
      <c r="E71" s="145"/>
      <c r="F71" s="145"/>
      <c r="G71" s="146"/>
      <c r="H71" s="13"/>
      <c r="I71" s="13"/>
    </row>
    <row r="72" spans="1:9" ht="24.75" customHeight="1" x14ac:dyDescent="0.45">
      <c r="A72" s="135" t="s">
        <v>1</v>
      </c>
      <c r="B72" s="154" t="s">
        <v>79</v>
      </c>
      <c r="C72" s="154"/>
      <c r="D72" s="154"/>
      <c r="E72" s="154"/>
      <c r="F72" s="154"/>
      <c r="G72" s="155"/>
    </row>
    <row r="73" spans="1:9" ht="345.75" customHeight="1" x14ac:dyDescent="0.3">
      <c r="A73" s="172" t="s">
        <v>198</v>
      </c>
      <c r="B73" s="173"/>
      <c r="C73" s="173"/>
      <c r="D73" s="173"/>
      <c r="E73" s="173"/>
      <c r="F73" s="173"/>
      <c r="G73" s="174"/>
    </row>
    <row r="74" spans="1:9" ht="66" customHeight="1" x14ac:dyDescent="0.3">
      <c r="A74" s="175" t="s">
        <v>199</v>
      </c>
      <c r="B74" s="176"/>
      <c r="C74" s="176"/>
      <c r="D74" s="176"/>
      <c r="E74" s="176"/>
      <c r="F74" s="176"/>
      <c r="G74" s="177"/>
    </row>
    <row r="75" spans="1:9" ht="46.5" customHeight="1" x14ac:dyDescent="0.3">
      <c r="A75" s="175" t="s">
        <v>200</v>
      </c>
      <c r="B75" s="176"/>
      <c r="C75" s="176"/>
      <c r="D75" s="176"/>
      <c r="E75" s="176"/>
      <c r="F75" s="176"/>
      <c r="G75" s="177"/>
    </row>
    <row r="76" spans="1:9" ht="57.75" customHeight="1" x14ac:dyDescent="0.3">
      <c r="A76" s="175" t="s">
        <v>201</v>
      </c>
      <c r="B76" s="176"/>
      <c r="C76" s="176"/>
      <c r="D76" s="176"/>
      <c r="E76" s="176"/>
      <c r="F76" s="176"/>
      <c r="G76" s="177"/>
    </row>
    <row r="77" spans="1:9" ht="36" customHeight="1" x14ac:dyDescent="0.3">
      <c r="A77" s="175" t="s">
        <v>202</v>
      </c>
      <c r="B77" s="176"/>
      <c r="C77" s="176"/>
      <c r="D77" s="176"/>
      <c r="E77" s="176"/>
      <c r="F77" s="176"/>
      <c r="G77" s="177"/>
    </row>
    <row r="78" spans="1:9" ht="25.5" customHeight="1" x14ac:dyDescent="0.3">
      <c r="A78" s="36"/>
      <c r="B78" s="36"/>
      <c r="C78" s="36"/>
      <c r="D78" s="36"/>
      <c r="E78" s="36"/>
      <c r="F78" s="36"/>
      <c r="G78" s="36"/>
    </row>
    <row r="79" spans="1:9" s="2" customFormat="1" ht="35.25" customHeight="1" x14ac:dyDescent="0.55000000000000004">
      <c r="A79" s="147">
        <v>4</v>
      </c>
      <c r="B79" s="165" t="s">
        <v>64</v>
      </c>
      <c r="C79" s="165"/>
      <c r="D79" s="148"/>
      <c r="E79" s="148"/>
      <c r="F79" s="148"/>
      <c r="G79" s="130"/>
    </row>
    <row r="80" spans="1:9" ht="30" customHeight="1" x14ac:dyDescent="0.45">
      <c r="A80" s="150" t="s">
        <v>22</v>
      </c>
      <c r="B80" s="151"/>
      <c r="C80" s="151"/>
      <c r="D80" s="151"/>
      <c r="E80" s="151"/>
      <c r="F80" s="151"/>
      <c r="G80" s="152"/>
    </row>
    <row r="81" spans="1:255" s="5" customFormat="1" ht="28.5" customHeight="1" x14ac:dyDescent="0.4">
      <c r="A81" s="37"/>
      <c r="B81" s="37"/>
      <c r="C81" s="38" t="s">
        <v>23</v>
      </c>
      <c r="D81" s="37"/>
      <c r="E81" s="37"/>
      <c r="F81" s="37"/>
      <c r="G81" s="37"/>
    </row>
    <row r="82" spans="1:255" s="4" customFormat="1" ht="40.799999999999997" x14ac:dyDescent="0.35">
      <c r="A82" s="39" t="s">
        <v>34</v>
      </c>
      <c r="B82" s="40" t="s">
        <v>2</v>
      </c>
      <c r="C82" s="40" t="s">
        <v>21</v>
      </c>
      <c r="D82" s="41"/>
      <c r="E82" s="41"/>
      <c r="F82" s="41"/>
      <c r="G82" s="41"/>
    </row>
    <row r="83" spans="1:255" s="6" customFormat="1" x14ac:dyDescent="0.4">
      <c r="A83" s="42">
        <v>1</v>
      </c>
      <c r="B83" s="42">
        <v>2</v>
      </c>
      <c r="C83" s="42">
        <v>3</v>
      </c>
      <c r="D83" s="43"/>
      <c r="E83" s="43"/>
      <c r="F83" s="43"/>
      <c r="G83" s="43"/>
    </row>
    <row r="84" spans="1:255" s="6" customFormat="1" ht="40.799999999999997" x14ac:dyDescent="0.4">
      <c r="A84" s="40">
        <v>1</v>
      </c>
      <c r="B84" s="44" t="s">
        <v>117</v>
      </c>
      <c r="C84" s="45"/>
      <c r="D84" s="43"/>
      <c r="E84" s="43"/>
      <c r="F84" s="43"/>
      <c r="G84" s="43"/>
    </row>
    <row r="85" spans="1:255" s="6" customFormat="1" x14ac:dyDescent="0.4">
      <c r="A85" s="40">
        <v>2</v>
      </c>
      <c r="B85" s="46" t="s">
        <v>116</v>
      </c>
      <c r="C85" s="47">
        <v>2800</v>
      </c>
      <c r="D85" s="43"/>
      <c r="E85" s="43"/>
      <c r="F85" s="43"/>
      <c r="G85" s="43"/>
    </row>
    <row r="86" spans="1:255" s="5" customFormat="1" x14ac:dyDescent="0.35">
      <c r="A86" s="48"/>
      <c r="B86" s="49" t="s">
        <v>3</v>
      </c>
      <c r="C86" s="50">
        <f>SUM(C84:C85)</f>
        <v>2800</v>
      </c>
      <c r="D86" s="51"/>
      <c r="E86" s="51"/>
      <c r="F86" s="51"/>
      <c r="G86" s="51"/>
    </row>
    <row r="87" spans="1:255" s="6" customFormat="1" ht="23.25" customHeight="1" x14ac:dyDescent="0.4">
      <c r="A87" s="43"/>
      <c r="B87" s="52"/>
      <c r="C87" s="52"/>
      <c r="D87" s="43"/>
      <c r="E87" s="43"/>
      <c r="F87" s="43"/>
      <c r="G87" s="43"/>
    </row>
    <row r="88" spans="1:255" s="5" customFormat="1" ht="21.75" customHeight="1" x14ac:dyDescent="0.45">
      <c r="A88" s="150" t="s">
        <v>24</v>
      </c>
      <c r="B88" s="151"/>
      <c r="C88" s="151"/>
      <c r="D88" s="151"/>
      <c r="E88" s="151"/>
      <c r="F88" s="151"/>
      <c r="G88" s="152"/>
      <c r="H88" s="13"/>
      <c r="I88" s="13"/>
      <c r="J88" s="13"/>
      <c r="K88" s="13"/>
      <c r="L88" s="13"/>
      <c r="M88" s="13"/>
      <c r="N88" s="149"/>
      <c r="O88" s="149"/>
      <c r="P88" s="149"/>
      <c r="Q88" s="149"/>
      <c r="R88" s="149"/>
      <c r="S88" s="149"/>
      <c r="T88" s="149"/>
      <c r="U88" s="149"/>
      <c r="V88" s="149"/>
      <c r="W88" s="149"/>
      <c r="X88" s="149"/>
      <c r="Y88" s="149"/>
      <c r="Z88" s="149"/>
      <c r="AA88" s="149"/>
      <c r="AB88" s="149"/>
      <c r="AC88" s="149"/>
      <c r="AD88" s="149"/>
      <c r="AE88" s="149"/>
      <c r="AF88" s="149"/>
      <c r="AG88" s="149"/>
      <c r="AH88" s="149"/>
      <c r="AI88" s="149"/>
      <c r="AJ88" s="149"/>
      <c r="AK88" s="149"/>
      <c r="AL88" s="149"/>
      <c r="AM88" s="149"/>
      <c r="AN88" s="149"/>
      <c r="AO88" s="149"/>
      <c r="AP88" s="149"/>
      <c r="AQ88" s="149"/>
      <c r="AR88" s="149"/>
      <c r="AS88" s="149"/>
      <c r="AT88" s="149"/>
      <c r="AU88" s="149"/>
      <c r="AV88" s="149"/>
      <c r="AW88" s="149"/>
      <c r="AX88" s="149"/>
      <c r="AY88" s="149"/>
      <c r="AZ88" s="149"/>
      <c r="BA88" s="149"/>
      <c r="BB88" s="149"/>
      <c r="BC88" s="149"/>
      <c r="BD88" s="149"/>
      <c r="BE88" s="149"/>
      <c r="BF88" s="149"/>
      <c r="BG88" s="149"/>
      <c r="BH88" s="149"/>
      <c r="BI88" s="149"/>
      <c r="BJ88" s="149"/>
      <c r="BK88" s="149"/>
      <c r="BL88" s="149"/>
      <c r="BM88" s="149"/>
      <c r="BN88" s="149"/>
      <c r="BO88" s="149"/>
      <c r="BP88" s="149"/>
      <c r="BQ88" s="149"/>
      <c r="BR88" s="149"/>
      <c r="BS88" s="149"/>
      <c r="BT88" s="149"/>
      <c r="BU88" s="149"/>
      <c r="BV88" s="149"/>
      <c r="BW88" s="149"/>
      <c r="BX88" s="149"/>
      <c r="BY88" s="149"/>
      <c r="BZ88" s="149"/>
      <c r="CA88" s="149"/>
      <c r="CB88" s="149"/>
      <c r="CC88" s="149"/>
      <c r="CD88" s="149"/>
      <c r="CE88" s="149"/>
      <c r="CF88" s="149"/>
      <c r="CG88" s="149"/>
      <c r="CH88" s="149"/>
      <c r="CI88" s="149"/>
      <c r="CJ88" s="149"/>
      <c r="CK88" s="149"/>
      <c r="CL88" s="149"/>
      <c r="CM88" s="149"/>
      <c r="CN88" s="149"/>
      <c r="CO88" s="149"/>
      <c r="CP88" s="149"/>
      <c r="CQ88" s="149"/>
      <c r="CR88" s="149"/>
      <c r="CS88" s="149"/>
      <c r="CT88" s="149"/>
      <c r="CU88" s="149"/>
      <c r="CV88" s="149"/>
      <c r="CW88" s="149"/>
      <c r="CX88" s="149"/>
      <c r="CY88" s="149"/>
      <c r="CZ88" s="149"/>
      <c r="DA88" s="149"/>
      <c r="DB88" s="149"/>
      <c r="DC88" s="149"/>
      <c r="DD88" s="149"/>
      <c r="DE88" s="149"/>
      <c r="DF88" s="149"/>
      <c r="DG88" s="149"/>
      <c r="DH88" s="149"/>
      <c r="DI88" s="149"/>
      <c r="DJ88" s="149"/>
      <c r="DK88" s="149"/>
      <c r="DL88" s="149"/>
      <c r="DM88" s="149"/>
      <c r="DN88" s="149"/>
      <c r="DO88" s="149"/>
      <c r="DP88" s="149"/>
      <c r="DQ88" s="149"/>
      <c r="DR88" s="149"/>
      <c r="DS88" s="149"/>
      <c r="DT88" s="149"/>
      <c r="DU88" s="149"/>
      <c r="DV88" s="149"/>
      <c r="DW88" s="149"/>
      <c r="DX88" s="149"/>
      <c r="DY88" s="149"/>
      <c r="DZ88" s="149"/>
      <c r="EA88" s="149"/>
      <c r="EB88" s="149"/>
      <c r="EC88" s="149"/>
      <c r="ED88" s="149"/>
      <c r="EE88" s="149"/>
      <c r="EF88" s="149"/>
      <c r="EG88" s="149"/>
      <c r="EH88" s="149"/>
      <c r="EI88" s="149"/>
      <c r="EJ88" s="149"/>
      <c r="EK88" s="149"/>
      <c r="EL88" s="149"/>
      <c r="EM88" s="149"/>
      <c r="EN88" s="149"/>
      <c r="EO88" s="149"/>
      <c r="EP88" s="149"/>
      <c r="EQ88" s="149"/>
      <c r="ER88" s="149"/>
      <c r="ES88" s="149"/>
      <c r="ET88" s="149"/>
      <c r="EU88" s="149"/>
      <c r="EV88" s="149"/>
      <c r="EW88" s="149"/>
      <c r="EX88" s="149"/>
      <c r="EY88" s="149"/>
      <c r="EZ88" s="149"/>
      <c r="FA88" s="149"/>
      <c r="FB88" s="149"/>
      <c r="FC88" s="149"/>
      <c r="FD88" s="149"/>
      <c r="FE88" s="149"/>
      <c r="FF88" s="149"/>
      <c r="FG88" s="149"/>
      <c r="FH88" s="149"/>
      <c r="FI88" s="149"/>
      <c r="FJ88" s="149"/>
      <c r="FK88" s="149"/>
      <c r="FL88" s="149"/>
      <c r="FM88" s="149"/>
      <c r="FN88" s="149"/>
      <c r="FO88" s="149"/>
      <c r="FP88" s="149"/>
      <c r="FQ88" s="149"/>
      <c r="FR88" s="149"/>
      <c r="FS88" s="149"/>
      <c r="FT88" s="149"/>
      <c r="FU88" s="149"/>
      <c r="FV88" s="149"/>
      <c r="FW88" s="149"/>
      <c r="FX88" s="149"/>
      <c r="FY88" s="149"/>
      <c r="FZ88" s="149"/>
      <c r="GA88" s="149"/>
      <c r="GB88" s="149"/>
      <c r="GC88" s="149"/>
      <c r="GD88" s="149"/>
      <c r="GE88" s="149"/>
      <c r="GF88" s="149"/>
      <c r="GG88" s="149"/>
      <c r="GH88" s="149"/>
      <c r="GI88" s="149"/>
      <c r="GJ88" s="149"/>
      <c r="GK88" s="149"/>
      <c r="GL88" s="149"/>
      <c r="GM88" s="149"/>
      <c r="GN88" s="149"/>
      <c r="GO88" s="149"/>
      <c r="GP88" s="149"/>
      <c r="GQ88" s="149"/>
      <c r="GR88" s="149"/>
      <c r="GS88" s="149"/>
      <c r="GT88" s="149"/>
      <c r="GU88" s="149"/>
      <c r="GV88" s="149"/>
      <c r="GW88" s="149"/>
      <c r="GX88" s="149"/>
      <c r="GY88" s="149"/>
      <c r="GZ88" s="149"/>
      <c r="HA88" s="149"/>
      <c r="HB88" s="149"/>
      <c r="HC88" s="149"/>
      <c r="HD88" s="149"/>
      <c r="HE88" s="149"/>
      <c r="HF88" s="149"/>
      <c r="HG88" s="149"/>
      <c r="HH88" s="149"/>
      <c r="HI88" s="149"/>
      <c r="HJ88" s="149"/>
      <c r="HK88" s="149"/>
      <c r="HL88" s="149"/>
      <c r="HM88" s="149"/>
      <c r="HN88" s="149"/>
      <c r="HO88" s="149"/>
      <c r="HP88" s="149"/>
      <c r="HQ88" s="149"/>
      <c r="HR88" s="149"/>
      <c r="HS88" s="149"/>
      <c r="HT88" s="149"/>
      <c r="HU88" s="149"/>
      <c r="HV88" s="149"/>
      <c r="HW88" s="149"/>
      <c r="HX88" s="149"/>
      <c r="HY88" s="149"/>
      <c r="HZ88" s="149"/>
      <c r="IA88" s="149"/>
      <c r="IB88" s="149"/>
      <c r="IC88" s="149"/>
      <c r="ID88" s="149"/>
      <c r="IE88" s="149"/>
      <c r="IF88" s="149"/>
      <c r="IG88" s="149"/>
      <c r="IH88" s="149"/>
      <c r="II88" s="149"/>
      <c r="IJ88" s="149"/>
      <c r="IK88" s="149"/>
      <c r="IL88" s="149"/>
      <c r="IM88" s="149"/>
      <c r="IN88" s="149"/>
      <c r="IO88" s="149"/>
      <c r="IP88" s="149"/>
      <c r="IQ88" s="149"/>
      <c r="IR88" s="149"/>
      <c r="IS88" s="149"/>
      <c r="IT88" s="149"/>
      <c r="IU88" s="149"/>
    </row>
    <row r="89" spans="1:255" s="5" customFormat="1" ht="18" customHeight="1" x14ac:dyDescent="0.4">
      <c r="A89" s="51"/>
      <c r="B89" s="51"/>
      <c r="C89" s="51"/>
      <c r="E89" s="51"/>
      <c r="F89" s="53" t="s">
        <v>26</v>
      </c>
      <c r="G89" s="51"/>
    </row>
    <row r="90" spans="1:255" s="5" customFormat="1" ht="20.399999999999999" x14ac:dyDescent="0.35">
      <c r="A90" s="157" t="s">
        <v>34</v>
      </c>
      <c r="B90" s="157" t="s">
        <v>4</v>
      </c>
      <c r="C90" s="157" t="s">
        <v>21</v>
      </c>
      <c r="D90" s="181" t="s">
        <v>25</v>
      </c>
      <c r="E90" s="181"/>
      <c r="F90" s="181"/>
      <c r="G90" s="51"/>
    </row>
    <row r="91" spans="1:255" s="5" customFormat="1" ht="69" x14ac:dyDescent="0.35">
      <c r="A91" s="158"/>
      <c r="B91" s="158"/>
      <c r="C91" s="158"/>
      <c r="D91" s="116" t="s">
        <v>83</v>
      </c>
      <c r="E91" s="116" t="s">
        <v>246</v>
      </c>
      <c r="F91" s="116" t="s">
        <v>82</v>
      </c>
      <c r="G91" s="51"/>
    </row>
    <row r="92" spans="1:255" s="5" customFormat="1" x14ac:dyDescent="0.35">
      <c r="A92" s="54">
        <v>1</v>
      </c>
      <c r="B92" s="55">
        <v>2</v>
      </c>
      <c r="C92" s="55">
        <v>3</v>
      </c>
      <c r="D92" s="55">
        <v>4</v>
      </c>
      <c r="E92" s="55">
        <v>5</v>
      </c>
      <c r="F92" s="55">
        <v>6</v>
      </c>
      <c r="G92" s="51"/>
    </row>
    <row r="93" spans="1:255" s="5" customFormat="1" ht="30" customHeight="1" x14ac:dyDescent="0.35">
      <c r="A93" s="40">
        <v>1</v>
      </c>
      <c r="B93" s="44" t="s">
        <v>230</v>
      </c>
      <c r="C93" s="57">
        <f>C138</f>
        <v>10000</v>
      </c>
      <c r="D93" s="45">
        <v>10000</v>
      </c>
      <c r="E93" s="56">
        <f>IF(D93=0,0,D93/$D$101)</f>
        <v>3.5050823694356817E-2</v>
      </c>
      <c r="F93" s="57">
        <f>C93-D93</f>
        <v>0</v>
      </c>
      <c r="G93" s="51"/>
    </row>
    <row r="94" spans="1:255" s="5" customFormat="1" ht="40.5" customHeight="1" x14ac:dyDescent="0.35">
      <c r="A94" s="40">
        <v>2</v>
      </c>
      <c r="B94" s="44" t="s">
        <v>117</v>
      </c>
      <c r="C94" s="57">
        <f>C84</f>
        <v>0</v>
      </c>
      <c r="D94" s="45"/>
      <c r="E94" s="56">
        <f t="shared" ref="E94:E95" si="0">IF(D94=0,0,D94/$D$101)</f>
        <v>0</v>
      </c>
      <c r="F94" s="57">
        <f t="shared" ref="F94:F95" si="1">C94-D94</f>
        <v>0</v>
      </c>
      <c r="G94" s="51"/>
    </row>
    <row r="95" spans="1:255" s="5" customFormat="1" ht="44.25" customHeight="1" x14ac:dyDescent="0.35">
      <c r="A95" s="40">
        <v>3</v>
      </c>
      <c r="B95" s="44" t="s">
        <v>177</v>
      </c>
      <c r="C95" s="57">
        <f>C139</f>
        <v>4500</v>
      </c>
      <c r="D95" s="45">
        <v>4500</v>
      </c>
      <c r="E95" s="56">
        <f t="shared" si="0"/>
        <v>1.5772870662460567E-2</v>
      </c>
      <c r="F95" s="57">
        <f t="shared" si="1"/>
        <v>0</v>
      </c>
      <c r="G95" s="51"/>
    </row>
    <row r="96" spans="1:255" s="5" customFormat="1" ht="30" customHeight="1" x14ac:dyDescent="0.35">
      <c r="A96" s="108">
        <v>4</v>
      </c>
      <c r="B96" s="44" t="s">
        <v>119</v>
      </c>
      <c r="C96" s="57">
        <f>D131</f>
        <v>270800</v>
      </c>
      <c r="D96" s="45">
        <v>270800</v>
      </c>
      <c r="E96" s="56">
        <f>IF(D96=0,0,D96/$D$101)</f>
        <v>0.94917630564318256</v>
      </c>
      <c r="F96" s="57">
        <f t="shared" ref="F96:F100" si="2">C96-D96</f>
        <v>0</v>
      </c>
      <c r="G96" s="51"/>
    </row>
    <row r="97" spans="1:255" s="5" customFormat="1" ht="30" customHeight="1" x14ac:dyDescent="0.35">
      <c r="A97" s="108">
        <v>5</v>
      </c>
      <c r="B97" s="44" t="s">
        <v>27</v>
      </c>
      <c r="C97" s="57">
        <f>F158</f>
        <v>19620</v>
      </c>
      <c r="D97" s="45"/>
      <c r="E97" s="56">
        <f>IF(D97=0,0,D97/$D$101)</f>
        <v>0</v>
      </c>
      <c r="F97" s="57">
        <f t="shared" si="2"/>
        <v>19620</v>
      </c>
      <c r="G97" s="51"/>
    </row>
    <row r="98" spans="1:255" s="5" customFormat="1" ht="26.25" customHeight="1" x14ac:dyDescent="0.35">
      <c r="A98" s="108">
        <v>6</v>
      </c>
      <c r="B98" s="44" t="s">
        <v>118</v>
      </c>
      <c r="C98" s="57">
        <f>C86-C84</f>
        <v>2800</v>
      </c>
      <c r="D98" s="45"/>
      <c r="E98" s="56">
        <f>IF(D98=0,0,D98/$D$101)</f>
        <v>0</v>
      </c>
      <c r="F98" s="57">
        <f>C98-D98</f>
        <v>2800</v>
      </c>
      <c r="G98" s="51"/>
    </row>
    <row r="99" spans="1:255" s="5" customFormat="1" ht="33.75" customHeight="1" x14ac:dyDescent="0.35">
      <c r="A99" s="108">
        <v>7</v>
      </c>
      <c r="B99" s="44" t="s">
        <v>75</v>
      </c>
      <c r="C99" s="57">
        <f>G70</f>
        <v>0</v>
      </c>
      <c r="D99" s="45"/>
      <c r="E99" s="56">
        <f>IF(D99=0,0,D99/$D$101)</f>
        <v>0</v>
      </c>
      <c r="F99" s="57">
        <f t="shared" si="2"/>
        <v>0</v>
      </c>
      <c r="G99" s="51"/>
    </row>
    <row r="100" spans="1:255" s="5" customFormat="1" ht="30" customHeight="1" x14ac:dyDescent="0.35">
      <c r="A100" s="108">
        <v>8</v>
      </c>
      <c r="B100" s="44" t="s">
        <v>76</v>
      </c>
      <c r="C100" s="57">
        <f>C142-C139-C138</f>
        <v>0</v>
      </c>
      <c r="D100" s="45"/>
      <c r="E100" s="56">
        <f>IF(D100=0,0,D100/$D$101)</f>
        <v>0</v>
      </c>
      <c r="F100" s="57">
        <f t="shared" si="2"/>
        <v>0</v>
      </c>
      <c r="G100" s="51"/>
    </row>
    <row r="101" spans="1:255" s="4" customFormat="1" x14ac:dyDescent="0.25">
      <c r="A101" s="58"/>
      <c r="B101" s="118" t="s">
        <v>5</v>
      </c>
      <c r="C101" s="57">
        <f>SUM(C93:C100)</f>
        <v>307720</v>
      </c>
      <c r="D101" s="57">
        <f>SUM(D93:D100)</f>
        <v>285300</v>
      </c>
      <c r="E101" s="56">
        <v>1</v>
      </c>
      <c r="F101" s="57">
        <f>SUM(F93:F100)</f>
        <v>22420</v>
      </c>
      <c r="G101" s="41"/>
    </row>
    <row r="102" spans="1:255" s="7" customFormat="1" ht="26.25" customHeight="1" x14ac:dyDescent="0.25">
      <c r="A102" s="59"/>
      <c r="B102" s="59"/>
      <c r="C102" s="59"/>
      <c r="D102" s="59"/>
      <c r="E102" s="59"/>
      <c r="F102" s="59"/>
      <c r="G102" s="59"/>
    </row>
    <row r="103" spans="1:255" s="7" customFormat="1" ht="20.399999999999999" x14ac:dyDescent="0.25">
      <c r="A103" s="41"/>
      <c r="B103" s="156" t="s">
        <v>233</v>
      </c>
      <c r="C103" s="156"/>
      <c r="D103" s="156"/>
      <c r="E103" s="156"/>
      <c r="F103" s="156"/>
      <c r="G103" s="59"/>
    </row>
    <row r="104" spans="1:255" s="7" customFormat="1" ht="39.75" customHeight="1" x14ac:dyDescent="0.25">
      <c r="A104" s="41"/>
      <c r="B104" s="156" t="s">
        <v>234</v>
      </c>
      <c r="C104" s="156"/>
      <c r="D104" s="156"/>
      <c r="E104" s="156"/>
      <c r="F104" s="156"/>
      <c r="G104" s="59"/>
    </row>
    <row r="105" spans="1:255" s="7" customFormat="1" ht="18" customHeight="1" x14ac:dyDescent="0.25">
      <c r="A105" s="41"/>
      <c r="B105" s="156" t="s">
        <v>235</v>
      </c>
      <c r="C105" s="156"/>
      <c r="D105" s="156"/>
      <c r="E105" s="156"/>
      <c r="F105" s="156"/>
      <c r="G105" s="59"/>
    </row>
    <row r="106" spans="1:255" s="7" customFormat="1" ht="28.5" customHeight="1" x14ac:dyDescent="0.25">
      <c r="A106" s="41"/>
      <c r="B106" s="156" t="s">
        <v>236</v>
      </c>
      <c r="C106" s="156"/>
      <c r="D106" s="156"/>
      <c r="E106" s="156"/>
      <c r="F106" s="156"/>
      <c r="G106" s="59"/>
    </row>
    <row r="107" spans="1:255" s="7" customFormat="1" ht="17.25" customHeight="1" x14ac:dyDescent="0.25">
      <c r="A107" s="41"/>
      <c r="B107" s="156" t="s">
        <v>237</v>
      </c>
      <c r="C107" s="156"/>
      <c r="D107" s="156"/>
      <c r="E107" s="156"/>
      <c r="F107" s="156"/>
      <c r="G107" s="59"/>
    </row>
    <row r="108" spans="1:255" s="7" customFormat="1" ht="28.5" customHeight="1" x14ac:dyDescent="0.25">
      <c r="A108" s="41"/>
      <c r="B108" s="156" t="s">
        <v>238</v>
      </c>
      <c r="C108" s="156"/>
      <c r="D108" s="156"/>
      <c r="E108" s="156"/>
      <c r="F108" s="156"/>
      <c r="G108" s="59"/>
    </row>
    <row r="109" spans="1:255" s="7" customFormat="1" ht="20.25" customHeight="1" x14ac:dyDescent="0.25">
      <c r="A109" s="41"/>
      <c r="B109" s="156" t="s">
        <v>232</v>
      </c>
      <c r="C109" s="156"/>
      <c r="D109" s="156"/>
      <c r="E109" s="156"/>
      <c r="F109" s="156"/>
      <c r="G109" s="59"/>
    </row>
    <row r="110" spans="1:255" s="7" customFormat="1" ht="25.5" customHeight="1" x14ac:dyDescent="0.25">
      <c r="A110" s="59"/>
      <c r="B110" s="59"/>
      <c r="C110" s="59"/>
      <c r="D110" s="59"/>
      <c r="E110" s="59"/>
      <c r="F110" s="59"/>
      <c r="G110" s="59"/>
    </row>
    <row r="111" spans="1:255" s="5" customFormat="1" ht="21.75" customHeight="1" x14ac:dyDescent="0.45">
      <c r="A111" s="150" t="s">
        <v>121</v>
      </c>
      <c r="B111" s="151"/>
      <c r="C111" s="151"/>
      <c r="D111" s="151"/>
      <c r="E111" s="151"/>
      <c r="F111" s="151"/>
      <c r="G111" s="152"/>
      <c r="H111" s="13"/>
      <c r="I111" s="13"/>
      <c r="J111" s="13"/>
      <c r="K111" s="13"/>
      <c r="L111" s="13"/>
      <c r="M111" s="13"/>
      <c r="N111" s="149"/>
      <c r="O111" s="149"/>
      <c r="P111" s="149"/>
      <c r="Q111" s="149"/>
      <c r="R111" s="149"/>
      <c r="S111" s="149"/>
      <c r="T111" s="149"/>
      <c r="U111" s="149"/>
      <c r="V111" s="149"/>
      <c r="W111" s="149"/>
      <c r="X111" s="149"/>
      <c r="Y111" s="149"/>
      <c r="Z111" s="149"/>
      <c r="AA111" s="149"/>
      <c r="AB111" s="149"/>
      <c r="AC111" s="149"/>
      <c r="AD111" s="149"/>
      <c r="AE111" s="149"/>
      <c r="AF111" s="149"/>
      <c r="AG111" s="149"/>
      <c r="AH111" s="149"/>
      <c r="AI111" s="149"/>
      <c r="AJ111" s="149"/>
      <c r="AK111" s="149"/>
      <c r="AL111" s="149"/>
      <c r="AM111" s="149"/>
      <c r="AN111" s="149"/>
      <c r="AO111" s="149"/>
      <c r="AP111" s="149"/>
      <c r="AQ111" s="149"/>
      <c r="AR111" s="149"/>
      <c r="AS111" s="149"/>
      <c r="AT111" s="149"/>
      <c r="AU111" s="149"/>
      <c r="AV111" s="149"/>
      <c r="AW111" s="149"/>
      <c r="AX111" s="149"/>
      <c r="AY111" s="149"/>
      <c r="AZ111" s="149"/>
      <c r="BA111" s="149"/>
      <c r="BB111" s="149"/>
      <c r="BC111" s="149"/>
      <c r="BD111" s="149"/>
      <c r="BE111" s="149"/>
      <c r="BF111" s="149"/>
      <c r="BG111" s="149"/>
      <c r="BH111" s="149"/>
      <c r="BI111" s="149"/>
      <c r="BJ111" s="149"/>
      <c r="BK111" s="149"/>
      <c r="BL111" s="149"/>
      <c r="BM111" s="149"/>
      <c r="BN111" s="149"/>
      <c r="BO111" s="149"/>
      <c r="BP111" s="149"/>
      <c r="BQ111" s="149"/>
      <c r="BR111" s="149"/>
      <c r="BS111" s="149"/>
      <c r="BT111" s="149"/>
      <c r="BU111" s="149"/>
      <c r="BV111" s="149"/>
      <c r="BW111" s="149"/>
      <c r="BX111" s="149"/>
      <c r="BY111" s="149"/>
      <c r="BZ111" s="149"/>
      <c r="CA111" s="149"/>
      <c r="CB111" s="149"/>
      <c r="CC111" s="149"/>
      <c r="CD111" s="149"/>
      <c r="CE111" s="149"/>
      <c r="CF111" s="149"/>
      <c r="CG111" s="149"/>
      <c r="CH111" s="149"/>
      <c r="CI111" s="149"/>
      <c r="CJ111" s="149"/>
      <c r="CK111" s="149"/>
      <c r="CL111" s="149"/>
      <c r="CM111" s="149"/>
      <c r="CN111" s="149"/>
      <c r="CO111" s="149"/>
      <c r="CP111" s="149"/>
      <c r="CQ111" s="149"/>
      <c r="CR111" s="149"/>
      <c r="CS111" s="149"/>
      <c r="CT111" s="149"/>
      <c r="CU111" s="149"/>
      <c r="CV111" s="149"/>
      <c r="CW111" s="149"/>
      <c r="CX111" s="149"/>
      <c r="CY111" s="149"/>
      <c r="CZ111" s="149"/>
      <c r="DA111" s="149"/>
      <c r="DB111" s="149"/>
      <c r="DC111" s="149"/>
      <c r="DD111" s="149"/>
      <c r="DE111" s="149"/>
      <c r="DF111" s="149"/>
      <c r="DG111" s="149"/>
      <c r="DH111" s="149"/>
      <c r="DI111" s="149"/>
      <c r="DJ111" s="149"/>
      <c r="DK111" s="149"/>
      <c r="DL111" s="149"/>
      <c r="DM111" s="149"/>
      <c r="DN111" s="149"/>
      <c r="DO111" s="149"/>
      <c r="DP111" s="149"/>
      <c r="DQ111" s="149"/>
      <c r="DR111" s="149"/>
      <c r="DS111" s="149"/>
      <c r="DT111" s="149"/>
      <c r="DU111" s="149"/>
      <c r="DV111" s="149"/>
      <c r="DW111" s="149"/>
      <c r="DX111" s="149"/>
      <c r="DY111" s="149"/>
      <c r="DZ111" s="149"/>
      <c r="EA111" s="149"/>
      <c r="EB111" s="149"/>
      <c r="EC111" s="149"/>
      <c r="ED111" s="149"/>
      <c r="EE111" s="149"/>
      <c r="EF111" s="149"/>
      <c r="EG111" s="149"/>
      <c r="EH111" s="149"/>
      <c r="EI111" s="149"/>
      <c r="EJ111" s="149"/>
      <c r="EK111" s="149"/>
      <c r="EL111" s="149"/>
      <c r="EM111" s="149"/>
      <c r="EN111" s="149"/>
      <c r="EO111" s="149"/>
      <c r="EP111" s="149"/>
      <c r="EQ111" s="149"/>
      <c r="ER111" s="149"/>
      <c r="ES111" s="149"/>
      <c r="ET111" s="149"/>
      <c r="EU111" s="149"/>
      <c r="EV111" s="149"/>
      <c r="EW111" s="149"/>
      <c r="EX111" s="149"/>
      <c r="EY111" s="149"/>
      <c r="EZ111" s="149"/>
      <c r="FA111" s="149"/>
      <c r="FB111" s="149"/>
      <c r="FC111" s="149"/>
      <c r="FD111" s="149"/>
      <c r="FE111" s="149"/>
      <c r="FF111" s="149"/>
      <c r="FG111" s="149"/>
      <c r="FH111" s="149"/>
      <c r="FI111" s="149"/>
      <c r="FJ111" s="149"/>
      <c r="FK111" s="149"/>
      <c r="FL111" s="149"/>
      <c r="FM111" s="149"/>
      <c r="FN111" s="149"/>
      <c r="FO111" s="149"/>
      <c r="FP111" s="149"/>
      <c r="FQ111" s="149"/>
      <c r="FR111" s="149"/>
      <c r="FS111" s="149"/>
      <c r="FT111" s="149"/>
      <c r="FU111" s="149"/>
      <c r="FV111" s="149"/>
      <c r="FW111" s="149"/>
      <c r="FX111" s="149"/>
      <c r="FY111" s="149"/>
      <c r="FZ111" s="149"/>
      <c r="GA111" s="149"/>
      <c r="GB111" s="149"/>
      <c r="GC111" s="149"/>
      <c r="GD111" s="149"/>
      <c r="GE111" s="149"/>
      <c r="GF111" s="149"/>
      <c r="GG111" s="149"/>
      <c r="GH111" s="149"/>
      <c r="GI111" s="149"/>
      <c r="GJ111" s="149"/>
      <c r="GK111" s="149"/>
      <c r="GL111" s="149"/>
      <c r="GM111" s="149"/>
      <c r="GN111" s="149"/>
      <c r="GO111" s="149"/>
      <c r="GP111" s="149"/>
      <c r="GQ111" s="149"/>
      <c r="GR111" s="149"/>
      <c r="GS111" s="149"/>
      <c r="GT111" s="149"/>
      <c r="GU111" s="149"/>
      <c r="GV111" s="149"/>
      <c r="GW111" s="149"/>
      <c r="GX111" s="149"/>
      <c r="GY111" s="149"/>
      <c r="GZ111" s="149"/>
      <c r="HA111" s="149"/>
      <c r="HB111" s="149"/>
      <c r="HC111" s="149"/>
      <c r="HD111" s="149"/>
      <c r="HE111" s="149"/>
      <c r="HF111" s="149"/>
      <c r="HG111" s="149"/>
      <c r="HH111" s="149"/>
      <c r="HI111" s="149"/>
      <c r="HJ111" s="149"/>
      <c r="HK111" s="149"/>
      <c r="HL111" s="149"/>
      <c r="HM111" s="149"/>
      <c r="HN111" s="149"/>
      <c r="HO111" s="149"/>
      <c r="HP111" s="149"/>
      <c r="HQ111" s="149"/>
      <c r="HR111" s="149"/>
      <c r="HS111" s="149"/>
      <c r="HT111" s="149"/>
      <c r="HU111" s="149"/>
      <c r="HV111" s="149"/>
      <c r="HW111" s="149"/>
      <c r="HX111" s="149"/>
      <c r="HY111" s="149"/>
      <c r="HZ111" s="149"/>
      <c r="IA111" s="149"/>
      <c r="IB111" s="149"/>
      <c r="IC111" s="149"/>
      <c r="ID111" s="149"/>
      <c r="IE111" s="149"/>
      <c r="IF111" s="149"/>
      <c r="IG111" s="149"/>
      <c r="IH111" s="149"/>
      <c r="II111" s="149"/>
      <c r="IJ111" s="149"/>
      <c r="IK111" s="149"/>
      <c r="IL111" s="149"/>
      <c r="IM111" s="149"/>
      <c r="IN111" s="149"/>
      <c r="IO111" s="149"/>
      <c r="IP111" s="149"/>
      <c r="IQ111" s="149"/>
      <c r="IR111" s="149"/>
      <c r="IS111" s="149"/>
      <c r="IT111" s="149"/>
      <c r="IU111" s="149"/>
    </row>
    <row r="112" spans="1:255" s="5" customFormat="1" ht="18" customHeight="1" x14ac:dyDescent="0.25">
      <c r="A112" s="36"/>
      <c r="B112" s="109" t="s">
        <v>120</v>
      </c>
      <c r="C112" s="110"/>
      <c r="D112" s="110"/>
      <c r="E112" s="110"/>
      <c r="F112" s="3"/>
      <c r="G112" s="3"/>
      <c r="H112" s="107"/>
      <c r="I112" s="107"/>
      <c r="J112" s="107"/>
      <c r="K112" s="107"/>
      <c r="L112" s="107"/>
      <c r="M112" s="107"/>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c r="IJ112" s="3"/>
      <c r="IK112" s="3"/>
      <c r="IL112" s="3"/>
      <c r="IM112" s="3"/>
      <c r="IN112" s="3"/>
      <c r="IO112" s="3"/>
      <c r="IP112" s="3"/>
      <c r="IQ112" s="3"/>
      <c r="IR112" s="3"/>
      <c r="IS112" s="3"/>
      <c r="IT112" s="3"/>
      <c r="IU112" s="3"/>
    </row>
    <row r="113" spans="1:255" s="5" customFormat="1" ht="18" customHeight="1" x14ac:dyDescent="0.25">
      <c r="A113" s="36"/>
      <c r="B113" s="109" t="s">
        <v>84</v>
      </c>
      <c r="C113" s="110"/>
      <c r="D113" s="110"/>
      <c r="E113" s="110"/>
      <c r="F113" s="3"/>
      <c r="G113" s="3"/>
      <c r="H113" s="107"/>
      <c r="I113" s="107"/>
      <c r="J113" s="107"/>
      <c r="K113" s="107"/>
      <c r="L113" s="107"/>
      <c r="M113" s="107"/>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c r="IJ113" s="3"/>
      <c r="IK113" s="3"/>
      <c r="IL113" s="3"/>
      <c r="IM113" s="3"/>
      <c r="IN113" s="3"/>
      <c r="IO113" s="3"/>
      <c r="IP113" s="3"/>
      <c r="IQ113" s="3"/>
      <c r="IR113" s="3"/>
      <c r="IS113" s="3"/>
      <c r="IT113" s="3"/>
      <c r="IU113" s="3"/>
    </row>
    <row r="114" spans="1:255" s="5" customFormat="1" ht="15.75" customHeight="1" x14ac:dyDescent="0.4">
      <c r="A114" s="60"/>
      <c r="B114" s="60"/>
      <c r="C114" s="60"/>
      <c r="D114" s="53" t="s">
        <v>28</v>
      </c>
      <c r="E114" s="51"/>
      <c r="F114" s="51"/>
      <c r="G114" s="51"/>
    </row>
    <row r="115" spans="1:255" s="7" customFormat="1" ht="54.75" customHeight="1" x14ac:dyDescent="0.25">
      <c r="A115" s="117" t="s">
        <v>34</v>
      </c>
      <c r="B115" s="117" t="s">
        <v>29</v>
      </c>
      <c r="C115" s="117" t="s">
        <v>30</v>
      </c>
      <c r="D115" s="117" t="s">
        <v>31</v>
      </c>
      <c r="E115" s="59"/>
      <c r="F115" s="59"/>
      <c r="G115" s="59"/>
    </row>
    <row r="116" spans="1:255" s="5" customFormat="1" ht="16.5" customHeight="1" x14ac:dyDescent="0.35">
      <c r="A116" s="104">
        <v>1</v>
      </c>
      <c r="B116" s="104">
        <v>2</v>
      </c>
      <c r="C116" s="104">
        <v>3</v>
      </c>
      <c r="D116" s="104">
        <v>4</v>
      </c>
      <c r="E116" s="61"/>
      <c r="F116" s="51"/>
      <c r="G116" s="51"/>
    </row>
    <row r="117" spans="1:255" s="8" customFormat="1" ht="26.25" customHeight="1" x14ac:dyDescent="0.35">
      <c r="A117" s="48">
        <v>1</v>
      </c>
      <c r="B117" s="100" t="s">
        <v>89</v>
      </c>
      <c r="C117" s="101" t="s">
        <v>90</v>
      </c>
      <c r="D117" s="102">
        <v>120000</v>
      </c>
      <c r="E117" s="61"/>
      <c r="F117" s="51"/>
      <c r="G117" s="51"/>
    </row>
    <row r="118" spans="1:255" s="8" customFormat="1" ht="26.25" customHeight="1" x14ac:dyDescent="0.35">
      <c r="A118" s="48">
        <v>2</v>
      </c>
      <c r="B118" s="100" t="s">
        <v>91</v>
      </c>
      <c r="C118" s="101" t="s">
        <v>90</v>
      </c>
      <c r="D118" s="102">
        <v>8000</v>
      </c>
      <c r="E118" s="61"/>
      <c r="F118" s="51"/>
      <c r="G118" s="51"/>
    </row>
    <row r="119" spans="1:255" s="8" customFormat="1" ht="26.25" customHeight="1" x14ac:dyDescent="0.35">
      <c r="A119" s="48">
        <v>3</v>
      </c>
      <c r="B119" s="100" t="s">
        <v>92</v>
      </c>
      <c r="C119" s="101" t="s">
        <v>90</v>
      </c>
      <c r="D119" s="102">
        <v>3500</v>
      </c>
      <c r="E119" s="61"/>
      <c r="F119" s="51"/>
      <c r="G119" s="51"/>
    </row>
    <row r="120" spans="1:255" s="8" customFormat="1" ht="26.25" customHeight="1" x14ac:dyDescent="0.35">
      <c r="A120" s="48">
        <v>4</v>
      </c>
      <c r="B120" s="100" t="s">
        <v>93</v>
      </c>
      <c r="C120" s="101" t="s">
        <v>90</v>
      </c>
      <c r="D120" s="102">
        <v>899</v>
      </c>
      <c r="E120" s="61"/>
      <c r="F120" s="51"/>
      <c r="G120" s="51"/>
    </row>
    <row r="121" spans="1:255" s="8" customFormat="1" ht="26.25" customHeight="1" x14ac:dyDescent="0.35">
      <c r="A121" s="48">
        <v>5</v>
      </c>
      <c r="B121" s="100" t="s">
        <v>94</v>
      </c>
      <c r="C121" s="101" t="s">
        <v>90</v>
      </c>
      <c r="D121" s="102">
        <v>30000</v>
      </c>
      <c r="E121" s="61"/>
      <c r="F121" s="51"/>
      <c r="G121" s="51"/>
    </row>
    <row r="122" spans="1:255" s="8" customFormat="1" ht="26.25" customHeight="1" x14ac:dyDescent="0.35">
      <c r="A122" s="48">
        <v>6</v>
      </c>
      <c r="B122" s="100" t="s">
        <v>95</v>
      </c>
      <c r="C122" s="101" t="s">
        <v>90</v>
      </c>
      <c r="D122" s="102">
        <v>35000</v>
      </c>
      <c r="E122" s="61"/>
      <c r="F122" s="51"/>
      <c r="G122" s="51"/>
    </row>
    <row r="123" spans="1:255" s="8" customFormat="1" ht="26.25" customHeight="1" x14ac:dyDescent="0.35">
      <c r="A123" s="48">
        <v>7</v>
      </c>
      <c r="B123" s="100" t="s">
        <v>96</v>
      </c>
      <c r="C123" s="101" t="s">
        <v>90</v>
      </c>
      <c r="D123" s="102">
        <v>2291</v>
      </c>
      <c r="E123" s="61"/>
      <c r="F123" s="51"/>
      <c r="G123" s="51"/>
    </row>
    <row r="124" spans="1:255" s="8" customFormat="1" ht="26.25" customHeight="1" x14ac:dyDescent="0.35">
      <c r="A124" s="48">
        <v>8</v>
      </c>
      <c r="B124" s="100" t="s">
        <v>97</v>
      </c>
      <c r="C124" s="101" t="s">
        <v>98</v>
      </c>
      <c r="D124" s="102">
        <v>8000</v>
      </c>
      <c r="E124" s="61"/>
      <c r="F124" s="51"/>
      <c r="G124" s="51"/>
    </row>
    <row r="125" spans="1:255" s="8" customFormat="1" ht="26.25" customHeight="1" x14ac:dyDescent="0.35">
      <c r="A125" s="48">
        <v>9</v>
      </c>
      <c r="B125" s="100" t="s">
        <v>99</v>
      </c>
      <c r="C125" s="101" t="s">
        <v>100</v>
      </c>
      <c r="D125" s="102">
        <v>3780</v>
      </c>
      <c r="E125" s="61"/>
      <c r="F125" s="51"/>
      <c r="G125" s="51"/>
    </row>
    <row r="126" spans="1:255" s="8" customFormat="1" ht="26.25" customHeight="1" x14ac:dyDescent="0.35">
      <c r="A126" s="48">
        <v>10</v>
      </c>
      <c r="B126" s="100" t="s">
        <v>101</v>
      </c>
      <c r="C126" s="101" t="s">
        <v>100</v>
      </c>
      <c r="D126" s="102">
        <v>2490</v>
      </c>
      <c r="E126" s="61"/>
      <c r="F126" s="51"/>
      <c r="G126" s="51"/>
    </row>
    <row r="127" spans="1:255" s="8" customFormat="1" ht="26.25" customHeight="1" x14ac:dyDescent="0.35">
      <c r="A127" s="48">
        <v>11</v>
      </c>
      <c r="B127" s="100" t="s">
        <v>115</v>
      </c>
      <c r="C127" s="101" t="s">
        <v>102</v>
      </c>
      <c r="D127" s="102">
        <v>5000</v>
      </c>
      <c r="E127" s="61"/>
      <c r="F127" s="51"/>
      <c r="G127" s="51"/>
    </row>
    <row r="128" spans="1:255" s="8" customFormat="1" ht="26.25" customHeight="1" x14ac:dyDescent="0.35">
      <c r="A128" s="48">
        <v>12</v>
      </c>
      <c r="B128" s="100" t="s">
        <v>103</v>
      </c>
      <c r="C128" s="101" t="s">
        <v>90</v>
      </c>
      <c r="D128" s="102">
        <v>32990</v>
      </c>
      <c r="E128" s="61"/>
      <c r="F128" s="51"/>
      <c r="G128" s="51"/>
    </row>
    <row r="129" spans="1:255" s="8" customFormat="1" ht="26.25" customHeight="1" x14ac:dyDescent="0.35">
      <c r="A129" s="48">
        <v>13</v>
      </c>
      <c r="B129" s="103" t="s">
        <v>104</v>
      </c>
      <c r="C129" s="101" t="s">
        <v>90</v>
      </c>
      <c r="D129" s="102">
        <v>18000</v>
      </c>
      <c r="E129" s="61"/>
      <c r="F129" s="51"/>
      <c r="G129" s="51"/>
    </row>
    <row r="130" spans="1:255" s="8" customFormat="1" ht="26.25" customHeight="1" x14ac:dyDescent="0.35">
      <c r="A130" s="48">
        <v>14</v>
      </c>
      <c r="B130" s="103" t="s">
        <v>105</v>
      </c>
      <c r="C130" s="101" t="s">
        <v>90</v>
      </c>
      <c r="D130" s="102">
        <v>850</v>
      </c>
      <c r="E130" s="61"/>
      <c r="F130" s="51"/>
      <c r="G130" s="51"/>
    </row>
    <row r="131" spans="1:255" s="5" customFormat="1" ht="26.25" customHeight="1" x14ac:dyDescent="0.4">
      <c r="A131" s="62"/>
      <c r="B131" s="119" t="s">
        <v>17</v>
      </c>
      <c r="C131" s="62"/>
      <c r="D131" s="63">
        <f>SUM(D117:D130)</f>
        <v>270800</v>
      </c>
      <c r="E131" s="51"/>
      <c r="F131" s="51"/>
      <c r="G131" s="51"/>
    </row>
    <row r="132" spans="1:255" s="5" customFormat="1" ht="20.25" customHeight="1" x14ac:dyDescent="0.35">
      <c r="A132" s="64"/>
      <c r="B132" s="65"/>
      <c r="C132" s="61"/>
      <c r="D132" s="61"/>
      <c r="E132" s="51"/>
      <c r="F132" s="51"/>
      <c r="G132" s="51"/>
    </row>
    <row r="133" spans="1:255" s="5" customFormat="1" ht="26.25" customHeight="1" x14ac:dyDescent="0.45">
      <c r="A133" s="150" t="s">
        <v>122</v>
      </c>
      <c r="B133" s="151"/>
      <c r="C133" s="151"/>
      <c r="D133" s="151"/>
      <c r="E133" s="151"/>
      <c r="F133" s="151"/>
      <c r="G133" s="152"/>
      <c r="H133" s="13"/>
      <c r="I133" s="13"/>
      <c r="J133" s="13"/>
      <c r="K133" s="13"/>
      <c r="L133" s="13"/>
      <c r="M133" s="13"/>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c r="AJ133" s="149"/>
      <c r="AK133" s="149"/>
      <c r="AL133" s="149"/>
      <c r="AM133" s="149"/>
      <c r="AN133" s="149"/>
      <c r="AO133" s="149"/>
      <c r="AP133" s="149"/>
      <c r="AQ133" s="149"/>
      <c r="AR133" s="149"/>
      <c r="AS133" s="149"/>
      <c r="AT133" s="149"/>
      <c r="AU133" s="149"/>
      <c r="AV133" s="149"/>
      <c r="AW133" s="149"/>
      <c r="AX133" s="149"/>
      <c r="AY133" s="149"/>
      <c r="AZ133" s="149"/>
      <c r="BA133" s="149"/>
      <c r="BB133" s="149"/>
      <c r="BC133" s="149"/>
      <c r="BD133" s="149"/>
      <c r="BE133" s="149"/>
      <c r="BF133" s="149"/>
      <c r="BG133" s="149"/>
      <c r="BH133" s="149"/>
      <c r="BI133" s="149"/>
      <c r="BJ133" s="149"/>
      <c r="BK133" s="149"/>
      <c r="BL133" s="149"/>
      <c r="BM133" s="149"/>
      <c r="BN133" s="149"/>
      <c r="BO133" s="149"/>
      <c r="BP133" s="149"/>
      <c r="BQ133" s="149"/>
      <c r="BR133" s="149"/>
      <c r="BS133" s="149"/>
      <c r="BT133" s="149"/>
      <c r="BU133" s="149"/>
      <c r="BV133" s="149"/>
      <c r="BW133" s="149"/>
      <c r="BX133" s="149"/>
      <c r="BY133" s="149"/>
      <c r="BZ133" s="149"/>
      <c r="CA133" s="149"/>
      <c r="CB133" s="149"/>
      <c r="CC133" s="149"/>
      <c r="CD133" s="149"/>
      <c r="CE133" s="149"/>
      <c r="CF133" s="149"/>
      <c r="CG133" s="149"/>
      <c r="CH133" s="149"/>
      <c r="CI133" s="149"/>
      <c r="CJ133" s="149"/>
      <c r="CK133" s="149"/>
      <c r="CL133" s="149"/>
      <c r="CM133" s="149"/>
      <c r="CN133" s="149"/>
      <c r="CO133" s="149"/>
      <c r="CP133" s="149"/>
      <c r="CQ133" s="149"/>
      <c r="CR133" s="149"/>
      <c r="CS133" s="149"/>
      <c r="CT133" s="149"/>
      <c r="CU133" s="149"/>
      <c r="CV133" s="149"/>
      <c r="CW133" s="149"/>
      <c r="CX133" s="149"/>
      <c r="CY133" s="149"/>
      <c r="CZ133" s="149"/>
      <c r="DA133" s="149"/>
      <c r="DB133" s="149"/>
      <c r="DC133" s="149"/>
      <c r="DD133" s="149"/>
      <c r="DE133" s="149"/>
      <c r="DF133" s="149"/>
      <c r="DG133" s="149"/>
      <c r="DH133" s="149"/>
      <c r="DI133" s="149"/>
      <c r="DJ133" s="149"/>
      <c r="DK133" s="149"/>
      <c r="DL133" s="149"/>
      <c r="DM133" s="149"/>
      <c r="DN133" s="149"/>
      <c r="DO133" s="149"/>
      <c r="DP133" s="149"/>
      <c r="DQ133" s="149"/>
      <c r="DR133" s="149"/>
      <c r="DS133" s="149"/>
      <c r="DT133" s="149"/>
      <c r="DU133" s="149"/>
      <c r="DV133" s="149"/>
      <c r="DW133" s="149"/>
      <c r="DX133" s="149"/>
      <c r="DY133" s="149"/>
      <c r="DZ133" s="149"/>
      <c r="EA133" s="149"/>
      <c r="EB133" s="149"/>
      <c r="EC133" s="149"/>
      <c r="ED133" s="149"/>
      <c r="EE133" s="149"/>
      <c r="EF133" s="149"/>
      <c r="EG133" s="149"/>
      <c r="EH133" s="149"/>
      <c r="EI133" s="149"/>
      <c r="EJ133" s="149"/>
      <c r="EK133" s="149"/>
      <c r="EL133" s="149"/>
      <c r="EM133" s="149"/>
      <c r="EN133" s="149"/>
      <c r="EO133" s="149"/>
      <c r="EP133" s="149"/>
      <c r="EQ133" s="149"/>
      <c r="ER133" s="149"/>
      <c r="ES133" s="149"/>
      <c r="ET133" s="149"/>
      <c r="EU133" s="149"/>
      <c r="EV133" s="149"/>
      <c r="EW133" s="149"/>
      <c r="EX133" s="149"/>
      <c r="EY133" s="149"/>
      <c r="EZ133" s="149"/>
      <c r="FA133" s="149"/>
      <c r="FB133" s="149"/>
      <c r="FC133" s="149"/>
      <c r="FD133" s="149"/>
      <c r="FE133" s="149"/>
      <c r="FF133" s="149"/>
      <c r="FG133" s="149"/>
      <c r="FH133" s="149"/>
      <c r="FI133" s="149"/>
      <c r="FJ133" s="149"/>
      <c r="FK133" s="149"/>
      <c r="FL133" s="149"/>
      <c r="FM133" s="149"/>
      <c r="FN133" s="149"/>
      <c r="FO133" s="149"/>
      <c r="FP133" s="149"/>
      <c r="FQ133" s="149"/>
      <c r="FR133" s="149"/>
      <c r="FS133" s="149"/>
      <c r="FT133" s="149"/>
      <c r="FU133" s="149"/>
      <c r="FV133" s="149"/>
      <c r="FW133" s="149"/>
      <c r="FX133" s="149"/>
      <c r="FY133" s="149"/>
      <c r="FZ133" s="149"/>
      <c r="GA133" s="149"/>
      <c r="GB133" s="149"/>
      <c r="GC133" s="149"/>
      <c r="GD133" s="149"/>
      <c r="GE133" s="149"/>
      <c r="GF133" s="149"/>
      <c r="GG133" s="149"/>
      <c r="GH133" s="149"/>
      <c r="GI133" s="149"/>
      <c r="GJ133" s="149"/>
      <c r="GK133" s="149"/>
      <c r="GL133" s="149"/>
      <c r="GM133" s="149"/>
      <c r="GN133" s="149"/>
      <c r="GO133" s="149"/>
      <c r="GP133" s="149"/>
      <c r="GQ133" s="149"/>
      <c r="GR133" s="149"/>
      <c r="GS133" s="149"/>
      <c r="GT133" s="149"/>
      <c r="GU133" s="149"/>
      <c r="GV133" s="149"/>
      <c r="GW133" s="149"/>
      <c r="GX133" s="149"/>
      <c r="GY133" s="149"/>
      <c r="GZ133" s="149"/>
      <c r="HA133" s="149"/>
      <c r="HB133" s="149"/>
      <c r="HC133" s="149"/>
      <c r="HD133" s="149"/>
      <c r="HE133" s="149"/>
      <c r="HF133" s="149"/>
      <c r="HG133" s="149"/>
      <c r="HH133" s="149"/>
      <c r="HI133" s="149"/>
      <c r="HJ133" s="149"/>
      <c r="HK133" s="149"/>
      <c r="HL133" s="149"/>
      <c r="HM133" s="149"/>
      <c r="HN133" s="149"/>
      <c r="HO133" s="149"/>
      <c r="HP133" s="149"/>
      <c r="HQ133" s="149"/>
      <c r="HR133" s="149"/>
      <c r="HS133" s="149"/>
      <c r="HT133" s="149"/>
      <c r="HU133" s="149"/>
      <c r="HV133" s="149"/>
      <c r="HW133" s="149"/>
      <c r="HX133" s="149"/>
      <c r="HY133" s="149"/>
      <c r="HZ133" s="149"/>
      <c r="IA133" s="149"/>
      <c r="IB133" s="149"/>
      <c r="IC133" s="149"/>
      <c r="ID133" s="149"/>
      <c r="IE133" s="149"/>
      <c r="IF133" s="149"/>
      <c r="IG133" s="149"/>
      <c r="IH133" s="149"/>
      <c r="II133" s="149"/>
      <c r="IJ133" s="149"/>
      <c r="IK133" s="149"/>
      <c r="IL133" s="149"/>
      <c r="IM133" s="149"/>
      <c r="IN133" s="149"/>
      <c r="IO133" s="149"/>
      <c r="IP133" s="149"/>
      <c r="IQ133" s="149"/>
      <c r="IR133" s="149"/>
      <c r="IS133" s="149"/>
      <c r="IT133" s="149"/>
      <c r="IU133" s="149"/>
    </row>
    <row r="134" spans="1:255" s="5" customFormat="1" ht="18" customHeight="1" x14ac:dyDescent="0.25">
      <c r="A134" s="36"/>
      <c r="B134" s="109" t="s">
        <v>171</v>
      </c>
      <c r="C134" s="3"/>
      <c r="D134" s="3"/>
      <c r="E134" s="3"/>
      <c r="F134" s="36"/>
      <c r="G134" s="36"/>
      <c r="H134" s="107"/>
      <c r="I134" s="107"/>
      <c r="J134" s="107"/>
      <c r="K134" s="107"/>
      <c r="L134" s="107"/>
      <c r="M134" s="107"/>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c r="II134" s="3"/>
      <c r="IJ134" s="3"/>
      <c r="IK134" s="3"/>
      <c r="IL134" s="3"/>
      <c r="IM134" s="3"/>
      <c r="IN134" s="3"/>
      <c r="IO134" s="3"/>
      <c r="IP134" s="3"/>
      <c r="IQ134" s="3"/>
      <c r="IR134" s="3"/>
      <c r="IS134" s="3"/>
      <c r="IT134" s="3"/>
      <c r="IU134" s="3"/>
    </row>
    <row r="135" spans="1:255" s="9" customFormat="1" x14ac:dyDescent="0.4">
      <c r="A135" s="66"/>
      <c r="B135" s="66"/>
      <c r="C135" s="67" t="s">
        <v>32</v>
      </c>
      <c r="D135" s="64"/>
      <c r="E135" s="51"/>
      <c r="F135" s="64"/>
      <c r="G135" s="64"/>
    </row>
    <row r="136" spans="1:255" s="4" customFormat="1" ht="42" x14ac:dyDescent="0.25">
      <c r="A136" s="55" t="s">
        <v>34</v>
      </c>
      <c r="B136" s="55" t="s">
        <v>29</v>
      </c>
      <c r="C136" s="55" t="s">
        <v>33</v>
      </c>
      <c r="D136" s="41"/>
      <c r="E136" s="41"/>
      <c r="F136" s="41"/>
      <c r="G136" s="41"/>
    </row>
    <row r="137" spans="1:255" s="6" customFormat="1" x14ac:dyDescent="0.4">
      <c r="A137" s="42">
        <v>1</v>
      </c>
      <c r="B137" s="42">
        <v>2</v>
      </c>
      <c r="C137" s="42">
        <v>3</v>
      </c>
      <c r="D137" s="51"/>
      <c r="E137" s="61"/>
      <c r="F137" s="43"/>
      <c r="G137" s="43"/>
    </row>
    <row r="138" spans="1:255" s="6" customFormat="1" x14ac:dyDescent="0.4">
      <c r="A138" s="108">
        <v>1</v>
      </c>
      <c r="B138" s="68" t="s">
        <v>228</v>
      </c>
      <c r="C138" s="102">
        <v>10000</v>
      </c>
      <c r="D138" s="51"/>
      <c r="E138" s="61"/>
      <c r="F138" s="43"/>
      <c r="G138" s="43"/>
    </row>
    <row r="139" spans="1:255" s="6" customFormat="1" ht="40.5" customHeight="1" x14ac:dyDescent="0.4">
      <c r="A139" s="108">
        <v>2</v>
      </c>
      <c r="B139" s="68" t="s">
        <v>125</v>
      </c>
      <c r="C139" s="102">
        <v>4500</v>
      </c>
      <c r="D139" s="41" t="s">
        <v>178</v>
      </c>
      <c r="E139" s="61"/>
      <c r="F139" s="43"/>
      <c r="G139" s="43"/>
    </row>
    <row r="140" spans="1:255" s="6" customFormat="1" x14ac:dyDescent="0.4">
      <c r="A140" s="108">
        <v>3</v>
      </c>
      <c r="B140" s="69"/>
      <c r="C140" s="102"/>
      <c r="D140" s="51"/>
      <c r="E140" s="61"/>
      <c r="F140" s="43"/>
      <c r="G140" s="43"/>
    </row>
    <row r="141" spans="1:255" s="8" customFormat="1" x14ac:dyDescent="0.35">
      <c r="A141" s="108">
        <v>4</v>
      </c>
      <c r="B141" s="69"/>
      <c r="C141" s="102"/>
      <c r="D141" s="51"/>
      <c r="E141" s="37"/>
      <c r="F141" s="51"/>
      <c r="G141" s="51"/>
    </row>
    <row r="142" spans="1:255" s="5" customFormat="1" x14ac:dyDescent="0.4">
      <c r="A142" s="62"/>
      <c r="B142" s="119" t="s">
        <v>17</v>
      </c>
      <c r="C142" s="63">
        <f>SUM(C138:C141)</f>
        <v>14500</v>
      </c>
      <c r="D142" s="51"/>
      <c r="E142" s="51"/>
      <c r="F142" s="51"/>
      <c r="G142" s="51"/>
    </row>
    <row r="143" spans="1:255" s="5" customFormat="1" ht="28.5" customHeight="1" x14ac:dyDescent="0.35">
      <c r="A143" s="64"/>
      <c r="B143" s="61"/>
      <c r="C143" s="61"/>
      <c r="D143" s="51"/>
      <c r="E143" s="51"/>
      <c r="F143" s="51"/>
      <c r="G143" s="51"/>
    </row>
    <row r="144" spans="1:255" s="5" customFormat="1" ht="17.25" customHeight="1" x14ac:dyDescent="0.45">
      <c r="A144" s="150" t="s">
        <v>123</v>
      </c>
      <c r="B144" s="151"/>
      <c r="C144" s="151"/>
      <c r="D144" s="151"/>
      <c r="E144" s="151"/>
      <c r="F144" s="151"/>
      <c r="G144" s="152"/>
      <c r="H144" s="13"/>
      <c r="I144" s="13"/>
      <c r="J144" s="13"/>
      <c r="K144" s="13"/>
      <c r="L144" s="13"/>
      <c r="M144" s="13"/>
      <c r="N144" s="149"/>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149"/>
      <c r="AZ144" s="149"/>
      <c r="BA144" s="149"/>
      <c r="BB144" s="149"/>
      <c r="BC144" s="149"/>
      <c r="BD144" s="149"/>
      <c r="BE144" s="149"/>
      <c r="BF144" s="149"/>
      <c r="BG144" s="149"/>
      <c r="BH144" s="149"/>
      <c r="BI144" s="149"/>
      <c r="BJ144" s="149"/>
      <c r="BK144" s="149"/>
      <c r="BL144" s="149"/>
      <c r="BM144" s="149"/>
      <c r="BN144" s="149"/>
      <c r="BO144" s="149"/>
      <c r="BP144" s="149"/>
      <c r="BQ144" s="149"/>
      <c r="BR144" s="149"/>
      <c r="BS144" s="149"/>
      <c r="BT144" s="149"/>
      <c r="BU144" s="149"/>
      <c r="BV144" s="149"/>
      <c r="BW144" s="149"/>
      <c r="BX144" s="149"/>
      <c r="BY144" s="149"/>
      <c r="BZ144" s="149"/>
      <c r="CA144" s="149"/>
      <c r="CB144" s="149"/>
      <c r="CC144" s="149"/>
      <c r="CD144" s="149"/>
      <c r="CE144" s="149"/>
      <c r="CF144" s="149"/>
      <c r="CG144" s="149"/>
      <c r="CH144" s="149"/>
      <c r="CI144" s="149"/>
      <c r="CJ144" s="149"/>
      <c r="CK144" s="149"/>
      <c r="CL144" s="149"/>
      <c r="CM144" s="149"/>
      <c r="CN144" s="149"/>
      <c r="CO144" s="149"/>
      <c r="CP144" s="149"/>
      <c r="CQ144" s="149"/>
      <c r="CR144" s="149"/>
      <c r="CS144" s="149"/>
      <c r="CT144" s="149"/>
      <c r="CU144" s="149"/>
      <c r="CV144" s="149"/>
      <c r="CW144" s="149"/>
      <c r="CX144" s="149"/>
      <c r="CY144" s="149"/>
      <c r="CZ144" s="149"/>
      <c r="DA144" s="149"/>
      <c r="DB144" s="149"/>
      <c r="DC144" s="149"/>
      <c r="DD144" s="149"/>
      <c r="DE144" s="149"/>
      <c r="DF144" s="149"/>
      <c r="DG144" s="149"/>
      <c r="DH144" s="149"/>
      <c r="DI144" s="149"/>
      <c r="DJ144" s="149"/>
      <c r="DK144" s="149"/>
      <c r="DL144" s="149"/>
      <c r="DM144" s="149"/>
      <c r="DN144" s="149"/>
      <c r="DO144" s="149"/>
      <c r="DP144" s="149"/>
      <c r="DQ144" s="149"/>
      <c r="DR144" s="149"/>
      <c r="DS144" s="149"/>
      <c r="DT144" s="149"/>
      <c r="DU144" s="149"/>
      <c r="DV144" s="149"/>
      <c r="DW144" s="149"/>
      <c r="DX144" s="149"/>
      <c r="DY144" s="149"/>
      <c r="DZ144" s="149"/>
      <c r="EA144" s="149"/>
      <c r="EB144" s="149"/>
      <c r="EC144" s="149"/>
      <c r="ED144" s="149"/>
      <c r="EE144" s="149"/>
      <c r="EF144" s="149"/>
      <c r="EG144" s="149"/>
      <c r="EH144" s="149"/>
      <c r="EI144" s="149"/>
      <c r="EJ144" s="149"/>
      <c r="EK144" s="149"/>
      <c r="EL144" s="149"/>
      <c r="EM144" s="149"/>
      <c r="EN144" s="149"/>
      <c r="EO144" s="149"/>
      <c r="EP144" s="149"/>
      <c r="EQ144" s="149"/>
      <c r="ER144" s="149"/>
      <c r="ES144" s="149"/>
      <c r="ET144" s="149"/>
      <c r="EU144" s="149"/>
      <c r="EV144" s="149"/>
      <c r="EW144" s="149"/>
      <c r="EX144" s="149"/>
      <c r="EY144" s="149"/>
      <c r="EZ144" s="149"/>
      <c r="FA144" s="149"/>
      <c r="FB144" s="149"/>
      <c r="FC144" s="149"/>
      <c r="FD144" s="149"/>
      <c r="FE144" s="149"/>
      <c r="FF144" s="149"/>
      <c r="FG144" s="149"/>
      <c r="FH144" s="149"/>
      <c r="FI144" s="149"/>
      <c r="FJ144" s="149"/>
      <c r="FK144" s="149"/>
      <c r="FL144" s="149"/>
      <c r="FM144" s="149"/>
      <c r="FN144" s="149"/>
      <c r="FO144" s="149"/>
      <c r="FP144" s="149"/>
      <c r="FQ144" s="149"/>
      <c r="FR144" s="149"/>
      <c r="FS144" s="149"/>
      <c r="FT144" s="149"/>
      <c r="FU144" s="149"/>
      <c r="FV144" s="149"/>
      <c r="FW144" s="149"/>
      <c r="FX144" s="149"/>
      <c r="FY144" s="149"/>
      <c r="FZ144" s="149"/>
      <c r="GA144" s="149"/>
      <c r="GB144" s="149"/>
      <c r="GC144" s="149"/>
      <c r="GD144" s="149"/>
      <c r="GE144" s="149"/>
      <c r="GF144" s="149"/>
      <c r="GG144" s="149"/>
      <c r="GH144" s="149"/>
      <c r="GI144" s="149"/>
      <c r="GJ144" s="149"/>
      <c r="GK144" s="149"/>
      <c r="GL144" s="149"/>
      <c r="GM144" s="149"/>
      <c r="GN144" s="149"/>
      <c r="GO144" s="149"/>
      <c r="GP144" s="149"/>
      <c r="GQ144" s="149"/>
      <c r="GR144" s="149"/>
      <c r="GS144" s="149"/>
      <c r="GT144" s="149"/>
      <c r="GU144" s="149"/>
      <c r="GV144" s="149"/>
      <c r="GW144" s="149"/>
      <c r="GX144" s="149"/>
      <c r="GY144" s="149"/>
      <c r="GZ144" s="149"/>
      <c r="HA144" s="149"/>
      <c r="HB144" s="149"/>
      <c r="HC144" s="149"/>
      <c r="HD144" s="149"/>
      <c r="HE144" s="149"/>
      <c r="HF144" s="149"/>
      <c r="HG144" s="149"/>
      <c r="HH144" s="149"/>
      <c r="HI144" s="149"/>
      <c r="HJ144" s="149"/>
      <c r="HK144" s="149"/>
      <c r="HL144" s="149"/>
      <c r="HM144" s="149"/>
      <c r="HN144" s="149"/>
      <c r="HO144" s="149"/>
      <c r="HP144" s="149"/>
      <c r="HQ144" s="149"/>
      <c r="HR144" s="149"/>
      <c r="HS144" s="149"/>
      <c r="HT144" s="149"/>
      <c r="HU144" s="149"/>
      <c r="HV144" s="149"/>
      <c r="HW144" s="149"/>
      <c r="HX144" s="149"/>
      <c r="HY144" s="149"/>
      <c r="HZ144" s="149"/>
      <c r="IA144" s="149"/>
      <c r="IB144" s="149"/>
      <c r="IC144" s="149"/>
      <c r="ID144" s="149"/>
      <c r="IE144" s="149"/>
      <c r="IF144" s="149"/>
      <c r="IG144" s="149"/>
      <c r="IH144" s="149"/>
      <c r="II144" s="149"/>
      <c r="IJ144" s="149"/>
      <c r="IK144" s="149"/>
      <c r="IL144" s="149"/>
      <c r="IM144" s="149"/>
      <c r="IN144" s="149"/>
      <c r="IO144" s="149"/>
      <c r="IP144" s="149"/>
      <c r="IQ144" s="149"/>
      <c r="IR144" s="149"/>
      <c r="IS144" s="149"/>
      <c r="IT144" s="149"/>
      <c r="IU144" s="149"/>
    </row>
    <row r="145" spans="1:255" s="5" customFormat="1" ht="77.25" customHeight="1" x14ac:dyDescent="0.25">
      <c r="A145" s="36"/>
      <c r="B145" s="156" t="s">
        <v>124</v>
      </c>
      <c r="C145" s="156"/>
      <c r="D145" s="156"/>
      <c r="E145" s="156"/>
      <c r="F145" s="156"/>
      <c r="G145" s="156"/>
      <c r="H145" s="107"/>
      <c r="I145" s="107"/>
      <c r="J145" s="107"/>
      <c r="K145" s="107"/>
      <c r="L145" s="107"/>
      <c r="M145" s="107"/>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c r="GN145" s="3"/>
      <c r="GO145" s="3"/>
      <c r="GP145" s="3"/>
      <c r="GQ145" s="3"/>
      <c r="GR145" s="3"/>
      <c r="GS145" s="3"/>
      <c r="GT145" s="3"/>
      <c r="GU145" s="3"/>
      <c r="GV145" s="3"/>
      <c r="GW145" s="3"/>
      <c r="GX145" s="3"/>
      <c r="GY145" s="3"/>
      <c r="GZ145" s="3"/>
      <c r="HA145" s="3"/>
      <c r="HB145" s="3"/>
      <c r="HC145" s="3"/>
      <c r="HD145" s="3"/>
      <c r="HE145" s="3"/>
      <c r="HF145" s="3"/>
      <c r="HG145" s="3"/>
      <c r="HH145" s="3"/>
      <c r="HI145" s="3"/>
      <c r="HJ145" s="3"/>
      <c r="HK145" s="3"/>
      <c r="HL145" s="3"/>
      <c r="HM145" s="3"/>
      <c r="HN145" s="3"/>
      <c r="HO145" s="3"/>
      <c r="HP145" s="3"/>
      <c r="HQ145" s="3"/>
      <c r="HR145" s="3"/>
      <c r="HS145" s="3"/>
      <c r="HT145" s="3"/>
      <c r="HU145" s="3"/>
      <c r="HV145" s="3"/>
      <c r="HW145" s="3"/>
      <c r="HX145" s="3"/>
      <c r="HY145" s="3"/>
      <c r="HZ145" s="3"/>
      <c r="IA145" s="3"/>
      <c r="IB145" s="3"/>
      <c r="IC145" s="3"/>
      <c r="ID145" s="3"/>
      <c r="IE145" s="3"/>
      <c r="IF145" s="3"/>
      <c r="IG145" s="3"/>
      <c r="IH145" s="3"/>
      <c r="II145" s="3"/>
      <c r="IJ145" s="3"/>
      <c r="IK145" s="3"/>
      <c r="IL145" s="3"/>
      <c r="IM145" s="3"/>
      <c r="IN145" s="3"/>
      <c r="IO145" s="3"/>
      <c r="IP145" s="3"/>
      <c r="IQ145" s="3"/>
      <c r="IR145" s="3"/>
      <c r="IS145" s="3"/>
      <c r="IT145" s="3"/>
      <c r="IU145" s="3"/>
    </row>
    <row r="146" spans="1:255" s="5" customFormat="1" ht="17.25" customHeight="1" x14ac:dyDescent="0.25">
      <c r="A146" s="36"/>
      <c r="B146" s="111" t="s">
        <v>85</v>
      </c>
      <c r="C146" s="110"/>
      <c r="D146" s="110"/>
      <c r="E146" s="110"/>
      <c r="F146" s="110"/>
      <c r="G146" s="110"/>
      <c r="H146" s="107"/>
      <c r="I146" s="107"/>
      <c r="J146" s="107"/>
      <c r="K146" s="107"/>
      <c r="L146" s="107"/>
      <c r="M146" s="107"/>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c r="IB146" s="3"/>
      <c r="IC146" s="3"/>
      <c r="ID146" s="3"/>
      <c r="IE146" s="3"/>
      <c r="IF146" s="3"/>
      <c r="IG146" s="3"/>
      <c r="IH146" s="3"/>
      <c r="II146" s="3"/>
      <c r="IJ146" s="3"/>
      <c r="IK146" s="3"/>
      <c r="IL146" s="3"/>
      <c r="IM146" s="3"/>
      <c r="IN146" s="3"/>
      <c r="IO146" s="3"/>
      <c r="IP146" s="3"/>
      <c r="IQ146" s="3"/>
      <c r="IR146" s="3"/>
      <c r="IS146" s="3"/>
      <c r="IT146" s="3"/>
      <c r="IU146" s="3"/>
    </row>
    <row r="147" spans="1:255" s="5" customFormat="1" x14ac:dyDescent="0.4">
      <c r="A147" s="51"/>
      <c r="B147" s="51"/>
      <c r="C147" s="51"/>
      <c r="D147" s="51"/>
      <c r="E147" s="51"/>
      <c r="F147" s="51"/>
      <c r="G147" s="67" t="s">
        <v>35</v>
      </c>
    </row>
    <row r="148" spans="1:255" s="4" customFormat="1" ht="58.5" customHeight="1" x14ac:dyDescent="0.25">
      <c r="A148" s="116" t="s">
        <v>34</v>
      </c>
      <c r="B148" s="116" t="s">
        <v>36</v>
      </c>
      <c r="C148" s="116" t="s">
        <v>30</v>
      </c>
      <c r="D148" s="116" t="s">
        <v>65</v>
      </c>
      <c r="E148" s="116" t="s">
        <v>38</v>
      </c>
      <c r="F148" s="116" t="s">
        <v>66</v>
      </c>
      <c r="G148" s="116" t="s">
        <v>39</v>
      </c>
    </row>
    <row r="149" spans="1:255" s="5" customFormat="1" ht="15" x14ac:dyDescent="0.25">
      <c r="A149" s="105">
        <v>1</v>
      </c>
      <c r="B149" s="105">
        <v>2</v>
      </c>
      <c r="C149" s="105">
        <v>3</v>
      </c>
      <c r="D149" s="105">
        <v>4</v>
      </c>
      <c r="E149" s="105">
        <v>5</v>
      </c>
      <c r="F149" s="105">
        <v>6</v>
      </c>
      <c r="G149" s="105">
        <v>7</v>
      </c>
    </row>
    <row r="150" spans="1:255" s="5" customFormat="1" ht="22.5" customHeight="1" x14ac:dyDescent="0.25">
      <c r="A150" s="48">
        <v>1</v>
      </c>
      <c r="B150" s="71" t="s">
        <v>106</v>
      </c>
      <c r="C150" s="72" t="s">
        <v>90</v>
      </c>
      <c r="D150" s="73">
        <v>100</v>
      </c>
      <c r="E150" s="74">
        <v>50</v>
      </c>
      <c r="F150" s="50">
        <f>D150*E150</f>
        <v>5000</v>
      </c>
      <c r="G150" s="70">
        <v>2</v>
      </c>
    </row>
    <row r="151" spans="1:255" s="5" customFormat="1" ht="22.5" customHeight="1" x14ac:dyDescent="0.25">
      <c r="A151" s="48">
        <v>2</v>
      </c>
      <c r="B151" s="71" t="s">
        <v>107</v>
      </c>
      <c r="C151" s="72" t="s">
        <v>90</v>
      </c>
      <c r="D151" s="73">
        <v>50</v>
      </c>
      <c r="E151" s="74">
        <v>7</v>
      </c>
      <c r="F151" s="50">
        <f t="shared" ref="F151:F157" si="3">D151*E151</f>
        <v>350</v>
      </c>
      <c r="G151" s="70">
        <v>1</v>
      </c>
    </row>
    <row r="152" spans="1:255" s="5" customFormat="1" ht="22.5" customHeight="1" x14ac:dyDescent="0.25">
      <c r="A152" s="48">
        <v>3</v>
      </c>
      <c r="B152" s="71" t="s">
        <v>108</v>
      </c>
      <c r="C152" s="72" t="s">
        <v>90</v>
      </c>
      <c r="D152" s="73">
        <v>50</v>
      </c>
      <c r="E152" s="74">
        <v>27</v>
      </c>
      <c r="F152" s="50">
        <f t="shared" si="3"/>
        <v>1350</v>
      </c>
      <c r="G152" s="70">
        <v>1</v>
      </c>
    </row>
    <row r="153" spans="1:255" s="5" customFormat="1" ht="22.5" customHeight="1" x14ac:dyDescent="0.25">
      <c r="A153" s="48">
        <v>4</v>
      </c>
      <c r="B153" s="71" t="s">
        <v>109</v>
      </c>
      <c r="C153" s="72" t="s">
        <v>90</v>
      </c>
      <c r="D153" s="73">
        <v>1</v>
      </c>
      <c r="E153" s="74">
        <v>720</v>
      </c>
      <c r="F153" s="50">
        <f t="shared" si="3"/>
        <v>720</v>
      </c>
      <c r="G153" s="70">
        <v>1</v>
      </c>
    </row>
    <row r="154" spans="1:255" s="5" customFormat="1" ht="22.5" customHeight="1" x14ac:dyDescent="0.25">
      <c r="A154" s="48">
        <v>5</v>
      </c>
      <c r="B154" s="71" t="s">
        <v>110</v>
      </c>
      <c r="C154" s="72" t="s">
        <v>90</v>
      </c>
      <c r="D154" s="73">
        <v>1</v>
      </c>
      <c r="E154" s="74">
        <v>350</v>
      </c>
      <c r="F154" s="50">
        <f t="shared" si="3"/>
        <v>350</v>
      </c>
      <c r="G154" s="70">
        <v>1</v>
      </c>
    </row>
    <row r="155" spans="1:255" s="5" customFormat="1" ht="22.5" customHeight="1" x14ac:dyDescent="0.25">
      <c r="A155" s="48">
        <v>6</v>
      </c>
      <c r="B155" s="71" t="s">
        <v>111</v>
      </c>
      <c r="C155" s="72" t="s">
        <v>90</v>
      </c>
      <c r="D155" s="73">
        <v>2</v>
      </c>
      <c r="E155" s="74">
        <v>1600</v>
      </c>
      <c r="F155" s="50">
        <f t="shared" si="3"/>
        <v>3200</v>
      </c>
      <c r="G155" s="70">
        <v>1</v>
      </c>
    </row>
    <row r="156" spans="1:255" s="5" customFormat="1" ht="22.5" customHeight="1" x14ac:dyDescent="0.25">
      <c r="A156" s="48">
        <v>7</v>
      </c>
      <c r="B156" s="71" t="s">
        <v>112</v>
      </c>
      <c r="C156" s="72" t="s">
        <v>90</v>
      </c>
      <c r="D156" s="73">
        <v>2</v>
      </c>
      <c r="E156" s="74">
        <v>1200</v>
      </c>
      <c r="F156" s="50">
        <f t="shared" si="3"/>
        <v>2400</v>
      </c>
      <c r="G156" s="70">
        <v>1</v>
      </c>
    </row>
    <row r="157" spans="1:255" s="5" customFormat="1" ht="22.5" customHeight="1" x14ac:dyDescent="0.25">
      <c r="A157" s="48">
        <v>8</v>
      </c>
      <c r="B157" s="71" t="s">
        <v>113</v>
      </c>
      <c r="C157" s="72" t="s">
        <v>90</v>
      </c>
      <c r="D157" s="73">
        <v>25</v>
      </c>
      <c r="E157" s="74">
        <v>250</v>
      </c>
      <c r="F157" s="50">
        <f t="shared" si="3"/>
        <v>6250</v>
      </c>
      <c r="G157" s="70">
        <v>1</v>
      </c>
    </row>
    <row r="158" spans="1:255" s="5" customFormat="1" ht="22.5" customHeight="1" x14ac:dyDescent="0.25">
      <c r="A158" s="62"/>
      <c r="B158" s="119" t="s">
        <v>17</v>
      </c>
      <c r="C158" s="50"/>
      <c r="D158" s="50"/>
      <c r="E158" s="50"/>
      <c r="F158" s="50">
        <f>SUM(F150:F157)</f>
        <v>19620</v>
      </c>
      <c r="G158" s="75"/>
    </row>
    <row r="159" spans="1:255" s="5" customFormat="1" ht="28.5" customHeight="1" x14ac:dyDescent="0.35">
      <c r="A159" s="51"/>
      <c r="B159" s="76"/>
      <c r="C159" s="51"/>
      <c r="D159" s="77"/>
      <c r="E159" s="78"/>
      <c r="F159" s="51"/>
      <c r="G159" s="51"/>
    </row>
    <row r="160" spans="1:255" s="6" customFormat="1" ht="34.5" customHeight="1" x14ac:dyDescent="0.3">
      <c r="A160" s="211" t="s">
        <v>81</v>
      </c>
      <c r="B160" s="212"/>
      <c r="C160" s="212"/>
      <c r="D160" s="212"/>
      <c r="E160" s="212"/>
      <c r="F160" s="212"/>
      <c r="G160" s="213"/>
      <c r="H160" s="13"/>
      <c r="I160" s="13"/>
      <c r="J160" s="13"/>
      <c r="K160" s="13"/>
      <c r="L160" s="13"/>
      <c r="M160" s="13"/>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c r="BI160" s="149"/>
      <c r="BJ160" s="149"/>
      <c r="BK160" s="149"/>
      <c r="BL160" s="149"/>
      <c r="BM160" s="149"/>
      <c r="BN160" s="149"/>
      <c r="BO160" s="149"/>
      <c r="BP160" s="149"/>
      <c r="BQ160" s="149"/>
      <c r="BR160" s="149"/>
      <c r="BS160" s="149"/>
      <c r="BT160" s="149"/>
      <c r="BU160" s="149"/>
      <c r="BV160" s="149"/>
      <c r="BW160" s="149"/>
      <c r="BX160" s="149"/>
      <c r="BY160" s="149"/>
      <c r="BZ160" s="149"/>
      <c r="CA160" s="149"/>
      <c r="CB160" s="149"/>
      <c r="CC160" s="149"/>
      <c r="CD160" s="149"/>
      <c r="CE160" s="149"/>
      <c r="CF160" s="149"/>
      <c r="CG160" s="149"/>
      <c r="CH160" s="149"/>
      <c r="CI160" s="149"/>
      <c r="CJ160" s="149"/>
      <c r="CK160" s="149"/>
      <c r="CL160" s="149"/>
      <c r="CM160" s="149"/>
      <c r="CN160" s="149"/>
      <c r="CO160" s="149"/>
      <c r="CP160" s="149"/>
      <c r="CQ160" s="149"/>
      <c r="CR160" s="149"/>
      <c r="CS160" s="149"/>
      <c r="CT160" s="149"/>
      <c r="CU160" s="149"/>
      <c r="CV160" s="149"/>
      <c r="CW160" s="149"/>
      <c r="CX160" s="149"/>
      <c r="CY160" s="149"/>
      <c r="CZ160" s="149"/>
      <c r="DA160" s="149"/>
      <c r="DB160" s="149"/>
      <c r="DC160" s="149"/>
      <c r="DD160" s="149"/>
      <c r="DE160" s="149"/>
      <c r="DF160" s="149"/>
      <c r="DG160" s="149"/>
      <c r="DH160" s="149"/>
      <c r="DI160" s="149"/>
      <c r="DJ160" s="149"/>
      <c r="DK160" s="149"/>
      <c r="DL160" s="149"/>
      <c r="DM160" s="149"/>
      <c r="DN160" s="149"/>
      <c r="DO160" s="149"/>
      <c r="DP160" s="149"/>
      <c r="DQ160" s="149"/>
      <c r="DR160" s="149"/>
      <c r="DS160" s="149"/>
      <c r="DT160" s="149"/>
      <c r="DU160" s="149"/>
      <c r="DV160" s="149"/>
      <c r="DW160" s="149"/>
      <c r="DX160" s="149"/>
      <c r="DY160" s="149"/>
      <c r="DZ160" s="149"/>
      <c r="EA160" s="149"/>
      <c r="EB160" s="149"/>
      <c r="EC160" s="149"/>
      <c r="ED160" s="149"/>
      <c r="EE160" s="149"/>
      <c r="EF160" s="149"/>
      <c r="EG160" s="149"/>
      <c r="EH160" s="149"/>
      <c r="EI160" s="149"/>
      <c r="EJ160" s="149"/>
      <c r="EK160" s="149"/>
      <c r="EL160" s="149"/>
      <c r="EM160" s="149"/>
      <c r="EN160" s="149"/>
      <c r="EO160" s="149"/>
      <c r="EP160" s="149"/>
      <c r="EQ160" s="149"/>
      <c r="ER160" s="149"/>
      <c r="ES160" s="149"/>
      <c r="ET160" s="149"/>
      <c r="EU160" s="149"/>
      <c r="EV160" s="149"/>
      <c r="EW160" s="149"/>
      <c r="EX160" s="149"/>
      <c r="EY160" s="149"/>
      <c r="EZ160" s="149"/>
      <c r="FA160" s="149"/>
      <c r="FB160" s="149"/>
      <c r="FC160" s="149"/>
      <c r="FD160" s="149"/>
      <c r="FE160" s="149"/>
      <c r="FF160" s="149"/>
      <c r="FG160" s="149"/>
      <c r="FH160" s="149"/>
      <c r="FI160" s="149"/>
      <c r="FJ160" s="149"/>
      <c r="FK160" s="149"/>
      <c r="FL160" s="149"/>
      <c r="FM160" s="149"/>
      <c r="FN160" s="149"/>
      <c r="FO160" s="149"/>
      <c r="FP160" s="149"/>
      <c r="FQ160" s="149"/>
      <c r="FR160" s="149"/>
      <c r="FS160" s="149"/>
      <c r="FT160" s="149"/>
      <c r="FU160" s="149"/>
      <c r="FV160" s="149"/>
      <c r="FW160" s="149"/>
      <c r="FX160" s="149"/>
      <c r="FY160" s="149"/>
      <c r="FZ160" s="149"/>
      <c r="GA160" s="149"/>
      <c r="GB160" s="149"/>
      <c r="GC160" s="149"/>
      <c r="GD160" s="149"/>
      <c r="GE160" s="149"/>
      <c r="GF160" s="149"/>
      <c r="GG160" s="149"/>
      <c r="GH160" s="149"/>
      <c r="GI160" s="149"/>
      <c r="GJ160" s="149"/>
      <c r="GK160" s="149"/>
      <c r="GL160" s="149"/>
      <c r="GM160" s="149"/>
      <c r="GN160" s="149"/>
      <c r="GO160" s="149"/>
      <c r="GP160" s="149"/>
      <c r="GQ160" s="149"/>
      <c r="GR160" s="149"/>
      <c r="GS160" s="149"/>
      <c r="GT160" s="149"/>
      <c r="GU160" s="149"/>
      <c r="GV160" s="149"/>
      <c r="GW160" s="149"/>
      <c r="GX160" s="149"/>
      <c r="GY160" s="149"/>
      <c r="GZ160" s="149"/>
      <c r="HA160" s="149"/>
      <c r="HB160" s="149"/>
      <c r="HC160" s="149"/>
      <c r="HD160" s="149"/>
      <c r="HE160" s="149"/>
      <c r="HF160" s="149"/>
      <c r="HG160" s="149"/>
      <c r="HH160" s="149"/>
      <c r="HI160" s="149"/>
      <c r="HJ160" s="149"/>
      <c r="HK160" s="149"/>
      <c r="HL160" s="149"/>
      <c r="HM160" s="149"/>
      <c r="HN160" s="149"/>
      <c r="HO160" s="149"/>
      <c r="HP160" s="149"/>
      <c r="HQ160" s="149"/>
      <c r="HR160" s="149"/>
      <c r="HS160" s="149"/>
      <c r="HT160" s="149"/>
      <c r="HU160" s="149"/>
      <c r="HV160" s="149"/>
      <c r="HW160" s="149"/>
      <c r="HX160" s="149"/>
      <c r="HY160" s="149"/>
      <c r="HZ160" s="149"/>
      <c r="IA160" s="149"/>
      <c r="IB160" s="149"/>
      <c r="IC160" s="149"/>
      <c r="ID160" s="149"/>
      <c r="IE160" s="149"/>
      <c r="IF160" s="149"/>
      <c r="IG160" s="149"/>
      <c r="IH160" s="149"/>
      <c r="II160" s="149"/>
      <c r="IJ160" s="149"/>
      <c r="IK160" s="149"/>
      <c r="IL160" s="149"/>
      <c r="IM160" s="149"/>
      <c r="IN160" s="149"/>
      <c r="IO160" s="149"/>
      <c r="IP160" s="149"/>
      <c r="IQ160" s="149"/>
      <c r="IR160" s="149"/>
      <c r="IS160" s="149"/>
      <c r="IT160" s="149"/>
      <c r="IU160" s="149"/>
    </row>
    <row r="161" spans="1:255" s="6" customFormat="1" ht="34.5" customHeight="1" x14ac:dyDescent="0.45">
      <c r="A161" s="150" t="s">
        <v>42</v>
      </c>
      <c r="B161" s="151"/>
      <c r="C161" s="151"/>
      <c r="D161" s="151"/>
      <c r="E161" s="151"/>
      <c r="F161" s="151"/>
      <c r="G161" s="152"/>
      <c r="H161" s="107"/>
      <c r="I161" s="107"/>
      <c r="J161" s="107"/>
      <c r="K161" s="107"/>
      <c r="L161" s="107"/>
      <c r="M161" s="107"/>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c r="GN161" s="3"/>
      <c r="GO161" s="3"/>
      <c r="GP161" s="3"/>
      <c r="GQ161" s="3"/>
      <c r="GR161" s="3"/>
      <c r="GS161" s="3"/>
      <c r="GT161" s="3"/>
      <c r="GU161" s="3"/>
      <c r="GV161" s="3"/>
      <c r="GW161" s="3"/>
      <c r="GX161" s="3"/>
      <c r="GY161" s="3"/>
      <c r="GZ161" s="3"/>
      <c r="HA161" s="3"/>
      <c r="HB161" s="3"/>
      <c r="HC161" s="3"/>
      <c r="HD161" s="3"/>
      <c r="HE161" s="3"/>
      <c r="HF161" s="3"/>
      <c r="HG161" s="3"/>
      <c r="HH161" s="3"/>
      <c r="HI161" s="3"/>
      <c r="HJ161" s="3"/>
      <c r="HK161" s="3"/>
      <c r="HL161" s="3"/>
      <c r="HM161" s="3"/>
      <c r="HN161" s="3"/>
      <c r="HO161" s="3"/>
      <c r="HP161" s="3"/>
      <c r="HQ161" s="3"/>
      <c r="HR161" s="3"/>
      <c r="HS161" s="3"/>
      <c r="HT161" s="3"/>
      <c r="HU161" s="3"/>
      <c r="HV161" s="3"/>
      <c r="HW161" s="3"/>
      <c r="HX161" s="3"/>
      <c r="HY161" s="3"/>
      <c r="HZ161" s="3"/>
      <c r="IA161" s="3"/>
      <c r="IB161" s="3"/>
      <c r="IC161" s="3"/>
      <c r="ID161" s="3"/>
      <c r="IE161" s="3"/>
      <c r="IF161" s="3"/>
      <c r="IG161" s="3"/>
      <c r="IH161" s="3"/>
      <c r="II161" s="3"/>
      <c r="IJ161" s="3"/>
      <c r="IK161" s="3"/>
      <c r="IL161" s="3"/>
      <c r="IM161" s="3"/>
      <c r="IN161" s="3"/>
      <c r="IO161" s="3"/>
      <c r="IP161" s="3"/>
      <c r="IQ161" s="3"/>
      <c r="IR161" s="3"/>
      <c r="IS161" s="3"/>
      <c r="IT161" s="3"/>
      <c r="IU161" s="3"/>
    </row>
    <row r="162" spans="1:255" s="5" customFormat="1" ht="29.25" customHeight="1" x14ac:dyDescent="0.4">
      <c r="A162" s="79"/>
      <c r="B162" s="79"/>
      <c r="C162" s="53" t="s">
        <v>40</v>
      </c>
      <c r="D162" s="51"/>
      <c r="E162" s="60"/>
      <c r="F162" s="79"/>
      <c r="G162" s="51"/>
    </row>
    <row r="163" spans="1:255" s="5" customFormat="1" ht="42" x14ac:dyDescent="0.35">
      <c r="A163" s="55" t="s">
        <v>34</v>
      </c>
      <c r="B163" s="55" t="s">
        <v>41</v>
      </c>
      <c r="C163" s="55" t="s">
        <v>21</v>
      </c>
      <c r="D163" s="51"/>
      <c r="E163" s="51"/>
      <c r="F163" s="51"/>
      <c r="G163" s="51"/>
    </row>
    <row r="164" spans="1:255" s="5" customFormat="1" x14ac:dyDescent="0.4">
      <c r="A164" s="42">
        <v>1</v>
      </c>
      <c r="B164" s="42">
        <v>2</v>
      </c>
      <c r="C164" s="42">
        <v>3</v>
      </c>
      <c r="D164" s="51"/>
      <c r="E164" s="51"/>
      <c r="F164" s="51"/>
      <c r="G164" s="51"/>
    </row>
    <row r="165" spans="1:255" s="10" customFormat="1" ht="44.25" customHeight="1" x14ac:dyDescent="0.35">
      <c r="A165" s="40">
        <v>1</v>
      </c>
      <c r="B165" s="80" t="s">
        <v>67</v>
      </c>
      <c r="C165" s="81">
        <f t="array" ref="C165">SUM(IF(F150:F157&gt;0,F150:F157/G150:G157+0.00000000000001,0))</f>
        <v>17120</v>
      </c>
      <c r="D165" s="76"/>
      <c r="E165" s="76"/>
      <c r="F165" s="76"/>
      <c r="G165" s="76"/>
    </row>
    <row r="166" spans="1:255" s="10" customFormat="1" ht="27" customHeight="1" x14ac:dyDescent="0.35">
      <c r="A166" s="40">
        <v>2</v>
      </c>
      <c r="B166" s="80" t="s">
        <v>229</v>
      </c>
      <c r="C166" s="81">
        <f>C138</f>
        <v>10000</v>
      </c>
      <c r="D166" s="76"/>
      <c r="E166" s="76"/>
      <c r="F166" s="76"/>
      <c r="G166" s="76"/>
    </row>
    <row r="167" spans="1:255" s="10" customFormat="1" ht="36.75" customHeight="1" x14ac:dyDescent="0.35">
      <c r="A167" s="106">
        <v>3</v>
      </c>
      <c r="B167" s="80" t="s">
        <v>125</v>
      </c>
      <c r="C167" s="81">
        <f>C139</f>
        <v>4500</v>
      </c>
      <c r="D167" s="76"/>
      <c r="E167" s="76"/>
      <c r="F167" s="76"/>
      <c r="G167" s="76"/>
    </row>
    <row r="168" spans="1:255" s="10" customFormat="1" ht="24.75" customHeight="1" x14ac:dyDescent="0.35">
      <c r="A168" s="106">
        <v>4</v>
      </c>
      <c r="B168" s="80" t="s">
        <v>71</v>
      </c>
      <c r="C168" s="81">
        <f>G70</f>
        <v>0</v>
      </c>
      <c r="D168" s="76"/>
      <c r="E168" s="76"/>
      <c r="F168" s="76"/>
      <c r="G168" s="76"/>
    </row>
    <row r="169" spans="1:255" s="10" customFormat="1" ht="23.25" customHeight="1" x14ac:dyDescent="0.35">
      <c r="A169" s="106">
        <v>5</v>
      </c>
      <c r="B169" s="80" t="s">
        <v>77</v>
      </c>
      <c r="C169" s="81">
        <f>C142-C138-C139</f>
        <v>0</v>
      </c>
      <c r="D169" s="76"/>
      <c r="E169" s="76"/>
      <c r="F169" s="76"/>
      <c r="G169" s="76"/>
    </row>
    <row r="170" spans="1:255" s="10" customFormat="1" ht="44.25" customHeight="1" x14ac:dyDescent="0.35">
      <c r="A170" s="106">
        <v>6</v>
      </c>
      <c r="B170" s="82" t="s">
        <v>80</v>
      </c>
      <c r="C170" s="81">
        <f>SUM(C165:C169)</f>
        <v>31620</v>
      </c>
      <c r="D170" s="76"/>
      <c r="E170" s="76"/>
      <c r="F170" s="76"/>
      <c r="G170" s="76"/>
    </row>
    <row r="171" spans="1:255" s="10" customFormat="1" ht="97.5" customHeight="1" x14ac:dyDescent="0.35">
      <c r="A171" s="106">
        <v>7</v>
      </c>
      <c r="B171" s="80" t="s">
        <v>45</v>
      </c>
      <c r="C171" s="81">
        <f>IF(D189=0,0,C170/D189)</f>
        <v>501.90476190476193</v>
      </c>
      <c r="D171" s="76"/>
      <c r="E171" s="76"/>
      <c r="F171" s="76"/>
      <c r="G171" s="76"/>
    </row>
    <row r="172" spans="1:255" s="5" customFormat="1" ht="20.399999999999999" x14ac:dyDescent="0.35">
      <c r="A172" s="51"/>
      <c r="B172" s="76"/>
      <c r="C172" s="51"/>
      <c r="D172" s="51"/>
      <c r="E172" s="51"/>
      <c r="F172" s="51"/>
      <c r="G172" s="51"/>
    </row>
    <row r="173" spans="1:255" s="6" customFormat="1" ht="23.25" customHeight="1" x14ac:dyDescent="0.45">
      <c r="A173" s="150" t="s">
        <v>43</v>
      </c>
      <c r="B173" s="151"/>
      <c r="C173" s="151"/>
      <c r="D173" s="151"/>
      <c r="E173" s="151"/>
      <c r="F173" s="151"/>
      <c r="G173" s="152"/>
      <c r="H173" s="107"/>
      <c r="I173" s="107"/>
      <c r="J173" s="107"/>
      <c r="K173" s="107"/>
      <c r="L173" s="107"/>
      <c r="M173" s="107"/>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c r="HO173" s="3"/>
      <c r="HP173" s="3"/>
      <c r="HQ173" s="3"/>
      <c r="HR173" s="3"/>
      <c r="HS173" s="3"/>
      <c r="HT173" s="3"/>
      <c r="HU173" s="3"/>
      <c r="HV173" s="3"/>
      <c r="HW173" s="3"/>
      <c r="HX173" s="3"/>
      <c r="HY173" s="3"/>
      <c r="HZ173" s="3"/>
      <c r="IA173" s="3"/>
      <c r="IB173" s="3"/>
      <c r="IC173" s="3"/>
      <c r="ID173" s="3"/>
      <c r="IE173" s="3"/>
      <c r="IF173" s="3"/>
      <c r="IG173" s="3"/>
      <c r="IH173" s="3"/>
      <c r="II173" s="3"/>
      <c r="IJ173" s="3"/>
      <c r="IK173" s="3"/>
      <c r="IL173" s="3"/>
      <c r="IM173" s="3"/>
      <c r="IN173" s="3"/>
      <c r="IO173" s="3"/>
      <c r="IP173" s="3"/>
      <c r="IQ173" s="3"/>
      <c r="IR173" s="3"/>
      <c r="IS173" s="3"/>
      <c r="IT173" s="3"/>
      <c r="IU173" s="3"/>
    </row>
    <row r="174" spans="1:255" s="5" customFormat="1" ht="17.25" customHeight="1" x14ac:dyDescent="0.4">
      <c r="A174" s="51"/>
      <c r="B174" s="51"/>
      <c r="C174" s="53" t="s">
        <v>44</v>
      </c>
      <c r="D174" s="51"/>
      <c r="E174" s="51"/>
      <c r="F174" s="51"/>
      <c r="G174" s="51"/>
    </row>
    <row r="175" spans="1:255" s="5" customFormat="1" ht="42" x14ac:dyDescent="0.35">
      <c r="A175" s="55" t="s">
        <v>34</v>
      </c>
      <c r="B175" s="55" t="s">
        <v>6</v>
      </c>
      <c r="C175" s="55" t="s">
        <v>7</v>
      </c>
      <c r="D175" s="51"/>
      <c r="E175" s="51"/>
      <c r="F175" s="51"/>
      <c r="G175" s="51"/>
    </row>
    <row r="176" spans="1:255" s="7" customFormat="1" x14ac:dyDescent="0.25">
      <c r="A176" s="55">
        <v>1</v>
      </c>
      <c r="B176" s="55">
        <v>2</v>
      </c>
      <c r="C176" s="55">
        <v>3</v>
      </c>
      <c r="D176" s="59"/>
      <c r="E176" s="59"/>
      <c r="F176" s="59"/>
      <c r="G176" s="59"/>
    </row>
    <row r="177" spans="1:255" s="5" customFormat="1" ht="43.5" customHeight="1" x14ac:dyDescent="0.35">
      <c r="A177" s="40">
        <v>1</v>
      </c>
      <c r="B177" s="83" t="s">
        <v>159</v>
      </c>
      <c r="C177" s="84">
        <f>C171</f>
        <v>501.90476190476193</v>
      </c>
      <c r="D177" s="51"/>
      <c r="E177" s="51"/>
      <c r="F177" s="51"/>
      <c r="G177" s="51"/>
    </row>
    <row r="178" spans="1:255" s="5" customFormat="1" ht="43.5" customHeight="1" x14ac:dyDescent="0.35">
      <c r="A178" s="40">
        <v>2</v>
      </c>
      <c r="B178" s="83" t="s">
        <v>47</v>
      </c>
      <c r="C178" s="85">
        <v>0.2</v>
      </c>
      <c r="D178" s="51"/>
      <c r="E178" s="51"/>
      <c r="F178" s="51"/>
      <c r="G178" s="51"/>
    </row>
    <row r="179" spans="1:255" s="5" customFormat="1" ht="43.5" customHeight="1" x14ac:dyDescent="0.35">
      <c r="A179" s="40">
        <v>3</v>
      </c>
      <c r="B179" s="83" t="s">
        <v>46</v>
      </c>
      <c r="C179" s="84">
        <f>C177*C178</f>
        <v>100.38095238095239</v>
      </c>
      <c r="D179" s="51"/>
      <c r="E179" s="51"/>
      <c r="F179" s="51"/>
      <c r="G179" s="51"/>
    </row>
    <row r="180" spans="1:255" s="5" customFormat="1" ht="43.5" customHeight="1" x14ac:dyDescent="0.35">
      <c r="A180" s="40">
        <v>4</v>
      </c>
      <c r="B180" s="83" t="s">
        <v>50</v>
      </c>
      <c r="C180" s="84">
        <f>C177+C179</f>
        <v>602.28571428571433</v>
      </c>
      <c r="D180" s="51"/>
      <c r="E180" s="51"/>
      <c r="F180" s="51"/>
      <c r="G180" s="51"/>
    </row>
    <row r="181" spans="1:255" s="5" customFormat="1" ht="68.25" customHeight="1" x14ac:dyDescent="0.35">
      <c r="A181" s="40">
        <v>5</v>
      </c>
      <c r="B181" s="86" t="s">
        <v>48</v>
      </c>
      <c r="C181" s="87">
        <v>1500</v>
      </c>
      <c r="D181" s="51"/>
      <c r="E181" s="51"/>
      <c r="F181" s="51"/>
      <c r="G181" s="51"/>
    </row>
    <row r="182" spans="1:255" s="5" customFormat="1" ht="30.75" customHeight="1" x14ac:dyDescent="0.35">
      <c r="A182" s="88"/>
      <c r="B182" s="51"/>
      <c r="C182" s="51"/>
      <c r="D182" s="51"/>
      <c r="E182" s="51"/>
      <c r="F182" s="51"/>
      <c r="G182" s="51"/>
    </row>
    <row r="183" spans="1:255" s="6" customFormat="1" ht="28.5" customHeight="1" x14ac:dyDescent="0.3">
      <c r="A183" s="208" t="s">
        <v>49</v>
      </c>
      <c r="B183" s="209"/>
      <c r="C183" s="209"/>
      <c r="D183" s="209"/>
      <c r="E183" s="209"/>
      <c r="F183" s="209"/>
      <c r="G183" s="210"/>
      <c r="H183" s="107"/>
      <c r="I183" s="107"/>
      <c r="J183" s="107"/>
      <c r="K183" s="107"/>
      <c r="L183" s="107"/>
      <c r="M183" s="107"/>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c r="GN183" s="3"/>
      <c r="GO183" s="3"/>
      <c r="GP183" s="3"/>
      <c r="GQ183" s="3"/>
      <c r="GR183" s="3"/>
      <c r="GS183" s="3"/>
      <c r="GT183" s="3"/>
      <c r="GU183" s="3"/>
      <c r="GV183" s="3"/>
      <c r="GW183" s="3"/>
      <c r="GX183" s="3"/>
      <c r="GY183" s="3"/>
      <c r="GZ183" s="3"/>
      <c r="HA183" s="3"/>
      <c r="HB183" s="3"/>
      <c r="HC183" s="3"/>
      <c r="HD183" s="3"/>
      <c r="HE183" s="3"/>
      <c r="HF183" s="3"/>
      <c r="HG183" s="3"/>
      <c r="HH183" s="3"/>
      <c r="HI183" s="3"/>
      <c r="HJ183" s="3"/>
      <c r="HK183" s="3"/>
      <c r="HL183" s="3"/>
      <c r="HM183" s="3"/>
      <c r="HN183" s="3"/>
      <c r="HO183" s="3"/>
      <c r="HP183" s="3"/>
      <c r="HQ183" s="3"/>
      <c r="HR183" s="3"/>
      <c r="HS183" s="3"/>
      <c r="HT183" s="3"/>
      <c r="HU183" s="3"/>
      <c r="HV183" s="3"/>
      <c r="HW183" s="3"/>
      <c r="HX183" s="3"/>
      <c r="HY183" s="3"/>
      <c r="HZ183" s="3"/>
      <c r="IA183" s="3"/>
      <c r="IB183" s="3"/>
      <c r="IC183" s="3"/>
      <c r="ID183" s="3"/>
      <c r="IE183" s="3"/>
      <c r="IF183" s="3"/>
      <c r="IG183" s="3"/>
      <c r="IH183" s="3"/>
      <c r="II183" s="3"/>
      <c r="IJ183" s="3"/>
      <c r="IK183" s="3"/>
      <c r="IL183" s="3"/>
      <c r="IM183" s="3"/>
      <c r="IN183" s="3"/>
      <c r="IO183" s="3"/>
      <c r="IP183" s="3"/>
      <c r="IQ183" s="3"/>
      <c r="IR183" s="3"/>
      <c r="IS183" s="3"/>
      <c r="IT183" s="3"/>
      <c r="IU183" s="3"/>
    </row>
    <row r="184" spans="1:255" s="6" customFormat="1" ht="27.75" customHeight="1" x14ac:dyDescent="0.45">
      <c r="A184" s="150" t="s">
        <v>8</v>
      </c>
      <c r="B184" s="151"/>
      <c r="C184" s="151"/>
      <c r="D184" s="151"/>
      <c r="E184" s="151"/>
      <c r="F184" s="151"/>
      <c r="G184" s="152"/>
      <c r="H184" s="107"/>
      <c r="I184" s="107"/>
      <c r="J184" s="107"/>
      <c r="K184" s="107"/>
      <c r="L184" s="107"/>
      <c r="M184" s="107"/>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M184" s="3"/>
      <c r="IN184" s="3"/>
      <c r="IO184" s="3"/>
      <c r="IP184" s="3"/>
      <c r="IQ184" s="3"/>
      <c r="IR184" s="3"/>
      <c r="IS184" s="3"/>
      <c r="IT184" s="3"/>
      <c r="IU184" s="3"/>
    </row>
    <row r="185" spans="1:255" s="5" customFormat="1" x14ac:dyDescent="0.4">
      <c r="A185" s="51"/>
      <c r="B185" s="60"/>
      <c r="C185" s="60"/>
      <c r="D185" s="67" t="s">
        <v>51</v>
      </c>
      <c r="E185" s="51"/>
      <c r="F185" s="51"/>
      <c r="G185" s="51"/>
    </row>
    <row r="186" spans="1:255" s="4" customFormat="1" ht="42" x14ac:dyDescent="0.25">
      <c r="A186" s="55" t="s">
        <v>34</v>
      </c>
      <c r="B186" s="205" t="s">
        <v>52</v>
      </c>
      <c r="C186" s="205"/>
      <c r="D186" s="55"/>
      <c r="E186" s="41"/>
      <c r="F186" s="41"/>
      <c r="G186" s="41"/>
    </row>
    <row r="187" spans="1:255" s="5" customFormat="1" x14ac:dyDescent="0.35">
      <c r="A187" s="115">
        <v>1</v>
      </c>
      <c r="B187" s="115">
        <v>2</v>
      </c>
      <c r="C187" s="115">
        <v>3</v>
      </c>
      <c r="D187" s="115">
        <v>4</v>
      </c>
      <c r="E187" s="51"/>
      <c r="F187" s="51"/>
      <c r="G187" s="51"/>
    </row>
    <row r="188" spans="1:255" s="5" customFormat="1" ht="25.5" customHeight="1" x14ac:dyDescent="0.35">
      <c r="A188" s="207">
        <v>1</v>
      </c>
      <c r="B188" s="206" t="s">
        <v>53</v>
      </c>
      <c r="C188" s="89" t="s">
        <v>78</v>
      </c>
      <c r="D188" s="74" t="s">
        <v>114</v>
      </c>
      <c r="E188" s="51"/>
      <c r="F188" s="51"/>
      <c r="G188" s="51"/>
    </row>
    <row r="189" spans="1:255" s="5" customFormat="1" ht="25.5" customHeight="1" x14ac:dyDescent="0.35">
      <c r="A189" s="207"/>
      <c r="B189" s="206"/>
      <c r="C189" s="89" t="s">
        <v>37</v>
      </c>
      <c r="D189" s="73">
        <f>'План продаж'!D11</f>
        <v>63</v>
      </c>
      <c r="E189" s="51"/>
      <c r="F189" s="51"/>
      <c r="G189" s="51"/>
    </row>
    <row r="190" spans="1:255" s="5" customFormat="1" ht="28.5" customHeight="1" x14ac:dyDescent="0.35">
      <c r="A190" s="40">
        <v>2</v>
      </c>
      <c r="B190" s="206" t="s">
        <v>57</v>
      </c>
      <c r="C190" s="206"/>
      <c r="D190" s="99" t="s">
        <v>160</v>
      </c>
      <c r="E190" s="51"/>
      <c r="F190" s="51"/>
      <c r="G190" s="51"/>
    </row>
    <row r="191" spans="1:255" s="5" customFormat="1" ht="45.75" customHeight="1" x14ac:dyDescent="0.35">
      <c r="A191" s="40">
        <v>3</v>
      </c>
      <c r="B191" s="206" t="s">
        <v>59</v>
      </c>
      <c r="C191" s="206"/>
      <c r="D191" s="84">
        <f>'План продаж'!E11</f>
        <v>63500</v>
      </c>
      <c r="E191" s="51"/>
      <c r="F191" s="51"/>
      <c r="G191" s="51"/>
    </row>
    <row r="192" spans="1:255" s="5" customFormat="1" ht="30" customHeight="1" x14ac:dyDescent="0.35">
      <c r="A192" s="78"/>
      <c r="B192" s="51"/>
      <c r="C192" s="51"/>
      <c r="D192" s="51"/>
      <c r="E192" s="51"/>
      <c r="F192" s="51"/>
      <c r="G192" s="51"/>
    </row>
    <row r="193" spans="1:7" s="5" customFormat="1" ht="25.5" customHeight="1" x14ac:dyDescent="0.45">
      <c r="A193" s="150" t="s">
        <v>9</v>
      </c>
      <c r="B193" s="151"/>
      <c r="C193" s="151"/>
      <c r="D193" s="151"/>
      <c r="E193" s="151"/>
      <c r="F193" s="151"/>
      <c r="G193" s="152"/>
    </row>
    <row r="194" spans="1:7" s="5" customFormat="1" ht="15.9" customHeight="1" thickBot="1" x14ac:dyDescent="0.3">
      <c r="A194" s="36"/>
      <c r="B194" s="36"/>
      <c r="C194" s="36"/>
      <c r="D194" s="36"/>
      <c r="E194" s="36"/>
      <c r="F194" s="36"/>
      <c r="G194" s="36"/>
    </row>
    <row r="195" spans="1:7" s="5" customFormat="1" ht="38.25" customHeight="1" thickTop="1" thickBot="1" x14ac:dyDescent="0.4">
      <c r="A195" s="36"/>
      <c r="B195" s="86" t="s">
        <v>205</v>
      </c>
      <c r="C195" s="90">
        <v>4</v>
      </c>
      <c r="D195" s="91" t="str">
        <f>IF(C195=4,"НПД 4%",IF(C195=6,"НПД/УСН 6%",IF(C195=15,"УСН 15%",0)))</f>
        <v>НПД 4%</v>
      </c>
      <c r="E195" s="51"/>
      <c r="F195" s="36"/>
      <c r="G195" s="36"/>
    </row>
    <row r="196" spans="1:7" s="5" customFormat="1" ht="18" customHeight="1" thickTop="1" x14ac:dyDescent="0.25">
      <c r="A196" s="36"/>
      <c r="B196" s="214" t="s">
        <v>126</v>
      </c>
      <c r="C196" s="214"/>
      <c r="D196" s="214"/>
      <c r="E196" s="36"/>
      <c r="F196" s="36"/>
      <c r="G196" s="36"/>
    </row>
    <row r="197" spans="1:7" s="5" customFormat="1" ht="15.9" customHeight="1" x14ac:dyDescent="0.25">
      <c r="A197" s="36"/>
      <c r="B197" s="36"/>
      <c r="C197" s="36"/>
      <c r="D197" s="36"/>
      <c r="E197" s="36"/>
      <c r="F197" s="36"/>
      <c r="G197" s="36"/>
    </row>
    <row r="198" spans="1:7" s="5" customFormat="1" ht="19.5" customHeight="1" x14ac:dyDescent="0.4">
      <c r="A198" s="51"/>
      <c r="B198" s="60"/>
      <c r="C198" s="67" t="s">
        <v>54</v>
      </c>
      <c r="D198" s="51"/>
      <c r="E198" s="51"/>
      <c r="F198" s="51"/>
      <c r="G198" s="51"/>
    </row>
    <row r="199" spans="1:7" s="4" customFormat="1" ht="42" x14ac:dyDescent="0.25">
      <c r="A199" s="55" t="s">
        <v>34</v>
      </c>
      <c r="B199" s="55" t="s">
        <v>52</v>
      </c>
      <c r="C199" s="55" t="s">
        <v>21</v>
      </c>
      <c r="D199" s="41"/>
      <c r="E199" s="41"/>
      <c r="F199" s="41"/>
      <c r="G199" s="41"/>
    </row>
    <row r="200" spans="1:7" s="5" customFormat="1" ht="20.25" customHeight="1" x14ac:dyDescent="0.4">
      <c r="A200" s="42">
        <v>1</v>
      </c>
      <c r="B200" s="42">
        <v>2</v>
      </c>
      <c r="C200" s="42">
        <v>3</v>
      </c>
      <c r="D200" s="51"/>
      <c r="E200" s="51"/>
      <c r="F200" s="51"/>
      <c r="G200" s="51"/>
    </row>
    <row r="201" spans="1:7" s="5" customFormat="1" ht="40.799999999999997" x14ac:dyDescent="0.35">
      <c r="A201" s="108">
        <v>1</v>
      </c>
      <c r="B201" s="92" t="s">
        <v>55</v>
      </c>
      <c r="C201" s="112">
        <f>D191</f>
        <v>63500</v>
      </c>
      <c r="D201" s="51"/>
      <c r="E201" s="51"/>
      <c r="F201" s="51"/>
      <c r="G201" s="51"/>
    </row>
    <row r="202" spans="1:7" s="5" customFormat="1" ht="40.799999999999997" x14ac:dyDescent="0.35">
      <c r="A202" s="108">
        <v>2</v>
      </c>
      <c r="B202" s="92" t="s">
        <v>58</v>
      </c>
      <c r="C202" s="112">
        <f>C170</f>
        <v>31620</v>
      </c>
      <c r="D202" s="51"/>
      <c r="E202" s="51"/>
      <c r="F202" s="51"/>
      <c r="G202" s="51"/>
    </row>
    <row r="203" spans="1:7" s="5" customFormat="1" x14ac:dyDescent="0.35">
      <c r="A203" s="108">
        <v>3</v>
      </c>
      <c r="B203" s="92" t="s">
        <v>86</v>
      </c>
      <c r="C203" s="112">
        <f>IF(C195=15,(C201-C202)*0.15,C201*C195/100)</f>
        <v>2540</v>
      </c>
      <c r="D203" s="51"/>
      <c r="E203" s="51"/>
      <c r="F203" s="51"/>
      <c r="G203" s="51"/>
    </row>
    <row r="204" spans="1:7" s="5" customFormat="1" ht="42" x14ac:dyDescent="0.35">
      <c r="A204" s="108">
        <v>4</v>
      </c>
      <c r="B204" s="120" t="s">
        <v>173</v>
      </c>
      <c r="C204" s="112">
        <f>C201-C202-C203</f>
        <v>29340</v>
      </c>
      <c r="D204" s="51"/>
      <c r="E204" s="51"/>
      <c r="F204" s="51"/>
      <c r="G204" s="51"/>
    </row>
    <row r="205" spans="1:7" s="5" customFormat="1" ht="40.799999999999997" x14ac:dyDescent="0.35">
      <c r="A205" s="108">
        <v>5</v>
      </c>
      <c r="B205" s="92" t="s">
        <v>10</v>
      </c>
      <c r="C205" s="112">
        <f>C204*12</f>
        <v>352080</v>
      </c>
      <c r="D205" s="51"/>
      <c r="E205" s="51"/>
      <c r="F205" s="51"/>
      <c r="G205" s="51"/>
    </row>
    <row r="206" spans="1:7" s="5" customFormat="1" x14ac:dyDescent="0.35">
      <c r="A206" s="108">
        <v>6</v>
      </c>
      <c r="B206" s="92" t="s">
        <v>56</v>
      </c>
      <c r="C206" s="113">
        <f>IF(C202=0,0,C204/C202)</f>
        <v>0.92789373814041742</v>
      </c>
      <c r="D206" s="51"/>
      <c r="E206" s="51"/>
      <c r="F206" s="51"/>
      <c r="G206" s="51"/>
    </row>
    <row r="207" spans="1:7" x14ac:dyDescent="0.4">
      <c r="A207" s="108">
        <v>7</v>
      </c>
      <c r="B207" s="92" t="s">
        <v>165</v>
      </c>
      <c r="C207" s="114">
        <f>ROUND(C101/C204,0)</f>
        <v>10</v>
      </c>
    </row>
    <row r="208" spans="1:7" s="5" customFormat="1" ht="20.399999999999999" x14ac:dyDescent="0.35">
      <c r="A208" s="51"/>
      <c r="B208" s="51"/>
      <c r="C208" s="51"/>
      <c r="D208" s="51"/>
      <c r="E208" s="51"/>
      <c r="F208" s="51"/>
      <c r="G208" s="51"/>
    </row>
    <row r="209" spans="1:7" s="12" customFormat="1" ht="43.5" customHeight="1" x14ac:dyDescent="0.25">
      <c r="A209" s="204" t="s">
        <v>11</v>
      </c>
      <c r="B209" s="204"/>
      <c r="C209" s="204"/>
      <c r="D209" s="204"/>
      <c r="E209" s="33"/>
      <c r="F209" s="93"/>
      <c r="G209" s="93"/>
    </row>
    <row r="210" spans="1:7" s="12" customFormat="1" ht="40.5" customHeight="1" x14ac:dyDescent="0.25">
      <c r="A210" s="204"/>
      <c r="B210" s="204"/>
      <c r="C210" s="204"/>
      <c r="D210" s="204"/>
      <c r="E210" s="33"/>
      <c r="F210" s="94"/>
      <c r="G210" s="93"/>
    </row>
    <row r="211" spans="1:7" s="5" customFormat="1" ht="33.75" customHeight="1" x14ac:dyDescent="0.35">
      <c r="A211" s="204" t="s">
        <v>87</v>
      </c>
      <c r="B211" s="204"/>
      <c r="C211" s="204"/>
      <c r="D211" s="204"/>
      <c r="E211" s="204"/>
      <c r="F211" s="37"/>
      <c r="G211" s="51"/>
    </row>
    <row r="212" spans="1:7" s="11" customFormat="1" ht="57.75" customHeight="1" x14ac:dyDescent="0.4">
      <c r="A212" s="34"/>
      <c r="B212" s="95"/>
      <c r="C212" s="34"/>
      <c r="D212" s="34"/>
      <c r="E212" s="34"/>
      <c r="F212" s="78"/>
      <c r="G212" s="78"/>
    </row>
    <row r="213" spans="1:7" ht="15.75" hidden="1" customHeight="1" x14ac:dyDescent="0.4"/>
  </sheetData>
  <sheetProtection selectLockedCells="1" selectUnlockedCells="1"/>
  <mergeCells count="272">
    <mergeCell ref="B61:G61"/>
    <mergeCell ref="A41:C41"/>
    <mergeCell ref="B28:G28"/>
    <mergeCell ref="B48:G48"/>
    <mergeCell ref="A49:G49"/>
    <mergeCell ref="A50:G50"/>
    <mergeCell ref="A51:G51"/>
    <mergeCell ref="A52:G52"/>
    <mergeCell ref="A53:G53"/>
    <mergeCell ref="A54:G54"/>
    <mergeCell ref="A44:G44"/>
    <mergeCell ref="A17:G17"/>
    <mergeCell ref="A29:G29"/>
    <mergeCell ref="A30:G30"/>
    <mergeCell ref="A31:G31"/>
    <mergeCell ref="A32:G32"/>
    <mergeCell ref="A19:G19"/>
    <mergeCell ref="A60:G60"/>
    <mergeCell ref="A55:G55"/>
    <mergeCell ref="A56:G56"/>
    <mergeCell ref="A57:G57"/>
    <mergeCell ref="A58:G58"/>
    <mergeCell ref="A59:G59"/>
    <mergeCell ref="B145:G145"/>
    <mergeCell ref="N160:T160"/>
    <mergeCell ref="U160:AA160"/>
    <mergeCell ref="AB160:AH160"/>
    <mergeCell ref="A211:E211"/>
    <mergeCell ref="A193:G193"/>
    <mergeCell ref="A209:D209"/>
    <mergeCell ref="A184:G184"/>
    <mergeCell ref="B186:C186"/>
    <mergeCell ref="B188:B189"/>
    <mergeCell ref="A210:D210"/>
    <mergeCell ref="B190:C190"/>
    <mergeCell ref="B191:C191"/>
    <mergeCell ref="A188:A189"/>
    <mergeCell ref="A173:G173"/>
    <mergeCell ref="A183:G183"/>
    <mergeCell ref="A160:G160"/>
    <mergeCell ref="B196:D196"/>
    <mergeCell ref="FL160:FR160"/>
    <mergeCell ref="EQ144:EW144"/>
    <mergeCell ref="EX144:FD144"/>
    <mergeCell ref="BK144:BQ144"/>
    <mergeCell ref="BR144:BX144"/>
    <mergeCell ref="IK160:IQ160"/>
    <mergeCell ref="IR160:IU160"/>
    <mergeCell ref="A161:G161"/>
    <mergeCell ref="GU160:HA160"/>
    <mergeCell ref="HB160:HH160"/>
    <mergeCell ref="HI160:HO160"/>
    <mergeCell ref="HP160:HV160"/>
    <mergeCell ref="HW160:IC160"/>
    <mergeCell ref="ID160:IJ160"/>
    <mergeCell ref="FE160:FK160"/>
    <mergeCell ref="FS160:FY160"/>
    <mergeCell ref="FZ160:GF160"/>
    <mergeCell ref="GG160:GM160"/>
    <mergeCell ref="GN160:GT160"/>
    <mergeCell ref="DO160:DU160"/>
    <mergeCell ref="DV160:EB160"/>
    <mergeCell ref="EC160:EI160"/>
    <mergeCell ref="EJ160:EP160"/>
    <mergeCell ref="EQ160:EW160"/>
    <mergeCell ref="AI160:AO160"/>
    <mergeCell ref="AP160:AV160"/>
    <mergeCell ref="AW160:BC160"/>
    <mergeCell ref="BD160:BJ160"/>
    <mergeCell ref="BK160:BQ160"/>
    <mergeCell ref="BR160:BX160"/>
    <mergeCell ref="EX160:FD160"/>
    <mergeCell ref="BY160:CE160"/>
    <mergeCell ref="CF160:CL160"/>
    <mergeCell ref="CM160:CS160"/>
    <mergeCell ref="CT160:CZ160"/>
    <mergeCell ref="DA160:DG160"/>
    <mergeCell ref="DH160:DN160"/>
    <mergeCell ref="IR144:IU144"/>
    <mergeCell ref="GU144:HA144"/>
    <mergeCell ref="HB144:HH144"/>
    <mergeCell ref="HI144:HO144"/>
    <mergeCell ref="HP144:HV144"/>
    <mergeCell ref="HW144:IC144"/>
    <mergeCell ref="ID144:IJ144"/>
    <mergeCell ref="IK133:IQ133"/>
    <mergeCell ref="IR133:IU133"/>
    <mergeCell ref="IK144:IQ144"/>
    <mergeCell ref="ID133:IJ133"/>
    <mergeCell ref="FZ133:GF133"/>
    <mergeCell ref="DV133:EB133"/>
    <mergeCell ref="EC133:EI133"/>
    <mergeCell ref="EJ133:EP133"/>
    <mergeCell ref="EQ133:EW133"/>
    <mergeCell ref="EX133:FD133"/>
    <mergeCell ref="FE133:FK133"/>
    <mergeCell ref="FL133:FR133"/>
    <mergeCell ref="FS133:FY133"/>
    <mergeCell ref="DO133:DU133"/>
    <mergeCell ref="A144:G144"/>
    <mergeCell ref="N144:T144"/>
    <mergeCell ref="U144:AA144"/>
    <mergeCell ref="AB144:AH144"/>
    <mergeCell ref="AI144:AO144"/>
    <mergeCell ref="AP144:AV144"/>
    <mergeCell ref="AW144:BC144"/>
    <mergeCell ref="BD144:BJ144"/>
    <mergeCell ref="A133:G133"/>
    <mergeCell ref="AB133:AH133"/>
    <mergeCell ref="AW133:BC133"/>
    <mergeCell ref="DA133:DG133"/>
    <mergeCell ref="BD133:BJ133"/>
    <mergeCell ref="BK133:BQ133"/>
    <mergeCell ref="BR133:BX133"/>
    <mergeCell ref="BY144:CE144"/>
    <mergeCell ref="CF144:CL144"/>
    <mergeCell ref="CM144:CS144"/>
    <mergeCell ref="CT144:CZ144"/>
    <mergeCell ref="DA144:DG144"/>
    <mergeCell ref="DH144:DN144"/>
    <mergeCell ref="GN144:GT144"/>
    <mergeCell ref="DO144:DU144"/>
    <mergeCell ref="DV144:EB144"/>
    <mergeCell ref="EC144:EI144"/>
    <mergeCell ref="EJ144:EP144"/>
    <mergeCell ref="FE144:FK144"/>
    <mergeCell ref="FL144:FR144"/>
    <mergeCell ref="FS144:FY144"/>
    <mergeCell ref="FZ144:GF144"/>
    <mergeCell ref="GG144:GM144"/>
    <mergeCell ref="HI88:HO88"/>
    <mergeCell ref="HP88:HV88"/>
    <mergeCell ref="GG133:GM133"/>
    <mergeCell ref="GN133:GT133"/>
    <mergeCell ref="GU133:HA133"/>
    <mergeCell ref="HB133:HH133"/>
    <mergeCell ref="HI133:HO133"/>
    <mergeCell ref="HP133:HV133"/>
    <mergeCell ref="HW133:IC133"/>
    <mergeCell ref="N133:T133"/>
    <mergeCell ref="U133:AA133"/>
    <mergeCell ref="IK88:IQ88"/>
    <mergeCell ref="IR88:IU88"/>
    <mergeCell ref="A111:G111"/>
    <mergeCell ref="N111:T111"/>
    <mergeCell ref="U111:AA111"/>
    <mergeCell ref="AB111:AH111"/>
    <mergeCell ref="FZ111:GF111"/>
    <mergeCell ref="GG111:GM111"/>
    <mergeCell ref="GN111:GT111"/>
    <mergeCell ref="GU111:HA111"/>
    <mergeCell ref="HB111:HH111"/>
    <mergeCell ref="HI111:HO111"/>
    <mergeCell ref="HP111:HV111"/>
    <mergeCell ref="HW111:IC111"/>
    <mergeCell ref="ID111:IJ111"/>
    <mergeCell ref="IK111:IQ111"/>
    <mergeCell ref="IR111:IU111"/>
    <mergeCell ref="FZ88:GF88"/>
    <mergeCell ref="GG88:GM88"/>
    <mergeCell ref="GN88:GT88"/>
    <mergeCell ref="GU88:HA88"/>
    <mergeCell ref="HB88:HH88"/>
    <mergeCell ref="AP111:AV111"/>
    <mergeCell ref="AW88:BC88"/>
    <mergeCell ref="BD88:BJ88"/>
    <mergeCell ref="HW88:IC88"/>
    <mergeCell ref="ID88:IJ88"/>
    <mergeCell ref="AI133:AO133"/>
    <mergeCell ref="AP133:AV133"/>
    <mergeCell ref="N88:T88"/>
    <mergeCell ref="U88:AA88"/>
    <mergeCell ref="AB88:AH88"/>
    <mergeCell ref="DH133:DN133"/>
    <mergeCell ref="CF88:CL88"/>
    <mergeCell ref="EX88:FD88"/>
    <mergeCell ref="FE88:FK88"/>
    <mergeCell ref="FL88:FR88"/>
    <mergeCell ref="FS88:FY88"/>
    <mergeCell ref="EX111:FD111"/>
    <mergeCell ref="FE111:FK111"/>
    <mergeCell ref="FL111:FR111"/>
    <mergeCell ref="FS111:FY111"/>
    <mergeCell ref="CF111:CL111"/>
    <mergeCell ref="CM111:CS111"/>
    <mergeCell ref="CT111:CZ111"/>
    <mergeCell ref="DA111:DG111"/>
    <mergeCell ref="A1:G1"/>
    <mergeCell ref="A2:G2"/>
    <mergeCell ref="A23:B23"/>
    <mergeCell ref="A25:B25"/>
    <mergeCell ref="A24:B24"/>
    <mergeCell ref="A42:G42"/>
    <mergeCell ref="A43:G43"/>
    <mergeCell ref="A10:G10"/>
    <mergeCell ref="A34:G34"/>
    <mergeCell ref="A35:G35"/>
    <mergeCell ref="A7:G7"/>
    <mergeCell ref="A8:G8"/>
    <mergeCell ref="A9:G9"/>
    <mergeCell ref="A6:G6"/>
    <mergeCell ref="A12:G12"/>
    <mergeCell ref="A13:G13"/>
    <mergeCell ref="A14:G14"/>
    <mergeCell ref="B18:G18"/>
    <mergeCell ref="A37:G37"/>
    <mergeCell ref="A38:G38"/>
    <mergeCell ref="A39:G39"/>
    <mergeCell ref="A40:G40"/>
    <mergeCell ref="B36:G36"/>
    <mergeCell ref="A15:G15"/>
    <mergeCell ref="B5:G5"/>
    <mergeCell ref="B11:G11"/>
    <mergeCell ref="B16:G16"/>
    <mergeCell ref="B79:C79"/>
    <mergeCell ref="B104:F104"/>
    <mergeCell ref="B105:F105"/>
    <mergeCell ref="B106:F106"/>
    <mergeCell ref="B107:F107"/>
    <mergeCell ref="B108:F108"/>
    <mergeCell ref="A62:G62"/>
    <mergeCell ref="A65:G65"/>
    <mergeCell ref="A63:G63"/>
    <mergeCell ref="A64:G64"/>
    <mergeCell ref="A73:G73"/>
    <mergeCell ref="A77:G77"/>
    <mergeCell ref="A76:G76"/>
    <mergeCell ref="A75:G75"/>
    <mergeCell ref="A47:G47"/>
    <mergeCell ref="A90:A91"/>
    <mergeCell ref="A88:G88"/>
    <mergeCell ref="D90:F90"/>
    <mergeCell ref="A74:G74"/>
    <mergeCell ref="A45:G45"/>
    <mergeCell ref="A46:G46"/>
    <mergeCell ref="EC88:EI88"/>
    <mergeCell ref="EJ88:EP88"/>
    <mergeCell ref="EQ88:EW88"/>
    <mergeCell ref="EC111:EI111"/>
    <mergeCell ref="EJ111:EP111"/>
    <mergeCell ref="EQ111:EW111"/>
    <mergeCell ref="DO111:DU111"/>
    <mergeCell ref="DV111:EB111"/>
    <mergeCell ref="DA88:DG88"/>
    <mergeCell ref="DH88:DN88"/>
    <mergeCell ref="DO88:DU88"/>
    <mergeCell ref="DV88:EB88"/>
    <mergeCell ref="DH111:DN111"/>
    <mergeCell ref="BY133:CE133"/>
    <mergeCell ref="CF133:CL133"/>
    <mergeCell ref="CM133:CS133"/>
    <mergeCell ref="CT133:CZ133"/>
    <mergeCell ref="A80:G80"/>
    <mergeCell ref="A67:B67"/>
    <mergeCell ref="AI88:AO88"/>
    <mergeCell ref="AP88:AV88"/>
    <mergeCell ref="AI111:AO111"/>
    <mergeCell ref="B72:G72"/>
    <mergeCell ref="B109:F109"/>
    <mergeCell ref="B103:F103"/>
    <mergeCell ref="C90:C91"/>
    <mergeCell ref="B90:B91"/>
    <mergeCell ref="CM88:CS88"/>
    <mergeCell ref="CT88:CZ88"/>
    <mergeCell ref="BY111:CE111"/>
    <mergeCell ref="BR88:BX88"/>
    <mergeCell ref="BY88:CE88"/>
    <mergeCell ref="AW111:BC111"/>
    <mergeCell ref="BD111:BJ111"/>
    <mergeCell ref="BK111:BQ111"/>
    <mergeCell ref="BR111:BX111"/>
    <mergeCell ref="BK88:BQ88"/>
  </mergeCells>
  <phoneticPr fontId="2" type="noConversion"/>
  <dataValidations count="1">
    <dataValidation type="list" allowBlank="1" showInputMessage="1" showErrorMessage="1" sqref="C195" xr:uid="{7B07C8DE-485B-4EB2-8B89-67EABADD1988}">
      <formula1>"4, 6,15"</formula1>
    </dataValidation>
  </dataValidations>
  <pageMargins left="0.74803149606299213" right="0.39370078740157483" top="0.39370078740157483" bottom="0.39370078740157483" header="0" footer="0"/>
  <pageSetup paperSize="9" scale="77" fitToHeight="0" orientation="landscape" r:id="rId1"/>
  <headerFooter alignWithMargins="0">
    <oddFooter>&amp;R&amp;P</oddFooter>
  </headerFooter>
  <rowBreaks count="2" manualBreakCount="2">
    <brk id="78" min="1" max="6" man="1"/>
    <brk id="146"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36ED0-A699-4FE3-9D37-129003AFB0C7}">
  <dimension ref="A1:E11"/>
  <sheetViews>
    <sheetView zoomScale="160" zoomScaleNormal="160" workbookViewId="0">
      <selection activeCell="B5" sqref="B5:B9"/>
    </sheetView>
  </sheetViews>
  <sheetFormatPr defaultRowHeight="13.2" x14ac:dyDescent="0.25"/>
  <cols>
    <col min="1" max="1" width="9.109375" style="24"/>
    <col min="2" max="2" width="33.6640625" style="24" customWidth="1"/>
    <col min="3" max="3" width="21.109375" style="24" customWidth="1"/>
    <col min="4" max="4" width="20" style="24" customWidth="1"/>
    <col min="5" max="5" width="24.33203125" style="24" customWidth="1"/>
  </cols>
  <sheetData>
    <row r="1" spans="1:5" ht="17.399999999999999" x14ac:dyDescent="0.25">
      <c r="A1" s="240" t="s">
        <v>131</v>
      </c>
      <c r="B1" s="240"/>
      <c r="C1" s="240"/>
      <c r="D1" s="240"/>
      <c r="E1" s="240"/>
    </row>
    <row r="2" spans="1:5" ht="17.399999999999999" x14ac:dyDescent="0.25">
      <c r="A2" s="19"/>
      <c r="B2" s="19"/>
      <c r="C2" s="19"/>
      <c r="D2" s="19"/>
      <c r="E2" s="19" t="s">
        <v>132</v>
      </c>
    </row>
    <row r="3" spans="1:5" ht="15.6" thickBot="1" x14ac:dyDescent="0.3">
      <c r="A3" s="20"/>
      <c r="B3" s="21"/>
      <c r="C3" s="21"/>
      <c r="D3" s="21"/>
      <c r="E3" s="21"/>
    </row>
    <row r="4" spans="1:5" ht="35.4" thickBot="1" x14ac:dyDescent="0.3">
      <c r="A4" s="22" t="s">
        <v>133</v>
      </c>
      <c r="B4" s="23" t="s">
        <v>134</v>
      </c>
      <c r="C4" s="23" t="s">
        <v>135</v>
      </c>
      <c r="D4" s="23" t="s">
        <v>65</v>
      </c>
      <c r="E4" s="23" t="s">
        <v>136</v>
      </c>
    </row>
    <row r="5" spans="1:5" ht="15.6" x14ac:dyDescent="0.25">
      <c r="A5" s="15">
        <v>1</v>
      </c>
      <c r="B5" s="15" t="s">
        <v>138</v>
      </c>
      <c r="C5" s="16">
        <v>1200</v>
      </c>
      <c r="D5" s="17">
        <v>25</v>
      </c>
      <c r="E5" s="16">
        <f t="shared" ref="E5:E9" si="0">C5*D5</f>
        <v>30000</v>
      </c>
    </row>
    <row r="6" spans="1:5" ht="30" x14ac:dyDescent="0.25">
      <c r="A6" s="15">
        <v>2</v>
      </c>
      <c r="B6" s="15" t="s">
        <v>139</v>
      </c>
      <c r="C6" s="16">
        <v>2300</v>
      </c>
      <c r="D6" s="17">
        <v>5</v>
      </c>
      <c r="E6" s="16">
        <f t="shared" si="0"/>
        <v>11500</v>
      </c>
    </row>
    <row r="7" spans="1:5" ht="15.6" x14ac:dyDescent="0.25">
      <c r="A7" s="15">
        <v>3</v>
      </c>
      <c r="B7" s="15" t="s">
        <v>140</v>
      </c>
      <c r="C7" s="16">
        <v>1600</v>
      </c>
      <c r="D7" s="17">
        <v>10</v>
      </c>
      <c r="E7" s="16">
        <f t="shared" si="0"/>
        <v>16000</v>
      </c>
    </row>
    <row r="8" spans="1:5" ht="15.6" x14ac:dyDescent="0.25">
      <c r="A8" s="15">
        <v>4</v>
      </c>
      <c r="B8" s="15" t="s">
        <v>141</v>
      </c>
      <c r="C8" s="16">
        <v>150</v>
      </c>
      <c r="D8" s="17">
        <v>20</v>
      </c>
      <c r="E8" s="16">
        <f t="shared" si="0"/>
        <v>3000</v>
      </c>
    </row>
    <row r="9" spans="1:5" ht="15.6" x14ac:dyDescent="0.25">
      <c r="A9" s="15">
        <v>5</v>
      </c>
      <c r="B9" s="15" t="s">
        <v>142</v>
      </c>
      <c r="C9" s="16">
        <v>1000</v>
      </c>
      <c r="D9" s="17">
        <v>3</v>
      </c>
      <c r="E9" s="16">
        <f t="shared" si="0"/>
        <v>3000</v>
      </c>
    </row>
    <row r="10" spans="1:5" ht="15.6" x14ac:dyDescent="0.25">
      <c r="A10" s="15">
        <v>6</v>
      </c>
      <c r="B10" s="15"/>
      <c r="C10" s="16"/>
      <c r="D10" s="17"/>
      <c r="E10" s="16"/>
    </row>
    <row r="11" spans="1:5" ht="15.6" x14ac:dyDescent="0.25">
      <c r="A11" s="241"/>
      <c r="B11" s="242" t="s">
        <v>137</v>
      </c>
      <c r="C11" s="14"/>
      <c r="D11" s="18">
        <f>SUM(D5:D10)</f>
        <v>63</v>
      </c>
      <c r="E11" s="14">
        <f>SUM(E5:E10)</f>
        <v>63500</v>
      </c>
    </row>
  </sheetData>
  <mergeCells count="2">
    <mergeCell ref="A1:E1"/>
    <mergeCell ref="A11:B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E895A-0A28-4619-8F3C-601D73A7C621}">
  <dimension ref="B1:C33"/>
  <sheetViews>
    <sheetView zoomScale="175" zoomScaleNormal="175" workbookViewId="0">
      <selection activeCell="E114" sqref="E114"/>
    </sheetView>
  </sheetViews>
  <sheetFormatPr defaultRowHeight="13.2" x14ac:dyDescent="0.25"/>
  <cols>
    <col min="3" max="3" width="38.6640625" customWidth="1"/>
  </cols>
  <sheetData>
    <row r="1" spans="2:3" ht="17.399999999999999" x14ac:dyDescent="0.3">
      <c r="C1" s="26" t="s">
        <v>166</v>
      </c>
    </row>
    <row r="2" spans="2:3" ht="18" x14ac:dyDescent="0.35">
      <c r="C2" s="25" t="s">
        <v>167</v>
      </c>
    </row>
    <row r="3" spans="2:3" ht="18" x14ac:dyDescent="0.35">
      <c r="C3" s="25" t="s">
        <v>168</v>
      </c>
    </row>
    <row r="6" spans="2:3" x14ac:dyDescent="0.25">
      <c r="B6">
        <v>1</v>
      </c>
      <c r="C6" t="s">
        <v>206</v>
      </c>
    </row>
    <row r="7" spans="2:3" x14ac:dyDescent="0.25">
      <c r="C7" t="s">
        <v>207</v>
      </c>
    </row>
    <row r="8" spans="2:3" x14ac:dyDescent="0.25">
      <c r="C8" t="s">
        <v>208</v>
      </c>
    </row>
    <row r="9" spans="2:3" x14ac:dyDescent="0.25">
      <c r="C9" t="s">
        <v>209</v>
      </c>
    </row>
    <row r="10" spans="2:3" x14ac:dyDescent="0.25">
      <c r="C10" t="s">
        <v>210</v>
      </c>
    </row>
    <row r="12" spans="2:3" x14ac:dyDescent="0.25">
      <c r="B12">
        <v>2</v>
      </c>
      <c r="C12" t="s">
        <v>215</v>
      </c>
    </row>
    <row r="13" spans="2:3" x14ac:dyDescent="0.25">
      <c r="C13" t="s">
        <v>216</v>
      </c>
    </row>
    <row r="14" spans="2:3" x14ac:dyDescent="0.25">
      <c r="C14" t="s">
        <v>217</v>
      </c>
    </row>
    <row r="16" spans="2:3" x14ac:dyDescent="0.25">
      <c r="B16">
        <v>3</v>
      </c>
      <c r="C16" t="s">
        <v>214</v>
      </c>
    </row>
    <row r="17" spans="2:3" x14ac:dyDescent="0.25">
      <c r="C17" t="s">
        <v>218</v>
      </c>
    </row>
    <row r="18" spans="2:3" x14ac:dyDescent="0.25">
      <c r="C18" t="s">
        <v>219</v>
      </c>
    </row>
    <row r="20" spans="2:3" x14ac:dyDescent="0.25">
      <c r="B20">
        <v>4</v>
      </c>
      <c r="C20" t="s">
        <v>221</v>
      </c>
    </row>
    <row r="21" spans="2:3" x14ac:dyDescent="0.25">
      <c r="C21" t="s">
        <v>223</v>
      </c>
    </row>
    <row r="22" spans="2:3" x14ac:dyDescent="0.25">
      <c r="C22" t="s">
        <v>222</v>
      </c>
    </row>
    <row r="23" spans="2:3" x14ac:dyDescent="0.25">
      <c r="C23" t="s">
        <v>224</v>
      </c>
    </row>
    <row r="25" spans="2:3" x14ac:dyDescent="0.25">
      <c r="B25">
        <v>5</v>
      </c>
      <c r="C25" t="s">
        <v>211</v>
      </c>
    </row>
    <row r="26" spans="2:3" x14ac:dyDescent="0.25">
      <c r="C26" t="s">
        <v>212</v>
      </c>
    </row>
    <row r="27" spans="2:3" x14ac:dyDescent="0.25">
      <c r="C27" t="s">
        <v>213</v>
      </c>
    </row>
    <row r="29" spans="2:3" x14ac:dyDescent="0.25">
      <c r="B29">
        <v>5</v>
      </c>
      <c r="C29" t="s">
        <v>220</v>
      </c>
    </row>
    <row r="31" spans="2:3" x14ac:dyDescent="0.25">
      <c r="B31">
        <v>6</v>
      </c>
      <c r="C31" t="s">
        <v>225</v>
      </c>
    </row>
    <row r="32" spans="2:3" x14ac:dyDescent="0.25">
      <c r="C32" t="s">
        <v>226</v>
      </c>
    </row>
    <row r="33" spans="3:3" x14ac:dyDescent="0.25">
      <c r="C33"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БизнесПлан</vt:lpstr>
      <vt:lpstr>План продаж</vt:lpstr>
      <vt:lpstr>Структура записки</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2025-03-12T12:14:27Z</cp:lastPrinted>
  <dcterms:created xsi:type="dcterms:W3CDTF">2009-05-20T11:30:47Z</dcterms:created>
  <dcterms:modified xsi:type="dcterms:W3CDTF">2025-04-04T05:13:51Z</dcterms:modified>
</cp:coreProperties>
</file>