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2EAEE6AF-38B1-45F8-941A-350CCAA2E050}" xr6:coauthVersionLast="37" xr6:coauthVersionMax="37" xr10:uidLastSave="{00000000-0000-0000-0000-000000000000}"/>
  <bookViews>
    <workbookView xWindow="0" yWindow="0" windowWidth="28800" windowHeight="13068" xr2:uid="{00000000-000D-0000-FFFF-FFFF00000000}"/>
  </bookViews>
  <sheets>
    <sheet name="БизнесПлан" sheetId="1" r:id="rId1"/>
    <sheet name="План продаж" sheetId="2" r:id="rId2"/>
  </sheets>
  <definedNames>
    <definedName name="месСебест">БизнесПлан!$E$143</definedName>
    <definedName name="месячнаяПрограмма">БизнесПлан!#REF!</definedName>
    <definedName name="_xlnm.Print_Area" localSheetId="0">БизнесПлан!$A$1:$G$189</definedName>
  </definedNames>
  <calcPr calcId="179021"/>
</workbook>
</file>

<file path=xl/calcChain.xml><?xml version="1.0" encoding="utf-8"?>
<calcChain xmlns="http://schemas.openxmlformats.org/spreadsheetml/2006/main">
  <c r="E11" i="2" l="1"/>
  <c r="D11" i="2"/>
  <c r="E10" i="2"/>
  <c r="E9" i="2"/>
  <c r="E8" i="2"/>
  <c r="E7" i="2"/>
  <c r="E6" i="2"/>
  <c r="E5" i="2"/>
  <c r="D173" i="1"/>
  <c r="D169" i="1"/>
  <c r="D39" i="1" s="1"/>
  <c r="D167" i="1"/>
  <c r="C145" i="1"/>
  <c r="C144" i="1" a="1"/>
  <c r="C144" i="1" s="1"/>
  <c r="F134" i="1"/>
  <c r="F133" i="1"/>
  <c r="C125" i="1"/>
  <c r="C147" i="1" s="1"/>
  <c r="D113" i="1"/>
  <c r="C81" i="1" s="1"/>
  <c r="E85" i="1"/>
  <c r="E80" i="1"/>
  <c r="C80" i="1"/>
  <c r="E79" i="1"/>
  <c r="C79" i="1"/>
  <c r="F79" i="1" s="1"/>
  <c r="E78" i="1"/>
  <c r="C71" i="1"/>
  <c r="C83" i="1" s="1"/>
  <c r="E55" i="1"/>
  <c r="C85" i="1" l="1"/>
  <c r="F135" i="1"/>
  <c r="C82" i="1" s="1"/>
  <c r="D82" i="1" s="1"/>
  <c r="F82" i="1" s="1"/>
  <c r="F55" i="1"/>
  <c r="G55" i="1" s="1"/>
  <c r="G56" i="1" s="1"/>
  <c r="D81" i="1"/>
  <c r="C179" i="1"/>
  <c r="D83" i="1"/>
  <c r="E83" i="1" s="1"/>
  <c r="C84" i="1" l="1"/>
  <c r="D84" i="1" s="1"/>
  <c r="C146" i="1"/>
  <c r="C148" i="1" s="1"/>
  <c r="C149" i="1" s="1"/>
  <c r="C155" i="1" s="1"/>
  <c r="C181" i="1"/>
  <c r="F83" i="1"/>
  <c r="F81" i="1"/>
  <c r="E84" i="1" l="1"/>
  <c r="D86" i="1"/>
  <c r="C180" i="1"/>
  <c r="C86" i="1"/>
  <c r="D21" i="1" s="1"/>
  <c r="C157" i="1"/>
  <c r="C158" i="1" s="1"/>
  <c r="F84" i="1"/>
  <c r="F86" i="1" s="1"/>
  <c r="D24" i="1" s="1"/>
  <c r="D23" i="1" l="1"/>
  <c r="E81" i="1"/>
  <c r="C182" i="1"/>
  <c r="C184" i="1" s="1"/>
  <c r="E82" i="1"/>
  <c r="C183" i="1" l="1"/>
  <c r="C185" i="1"/>
</calcChain>
</file>

<file path=xl/sharedStrings.xml><?xml version="1.0" encoding="utf-8"?>
<sst xmlns="http://schemas.openxmlformats.org/spreadsheetml/2006/main" count="228" uniqueCount="197">
  <si>
    <t>БИЗНЕС – ПЛАН</t>
  </si>
  <si>
    <t>предпринимательского проекта :  Услуги по производству и укладке дорожных и тротуарных покрытий</t>
  </si>
  <si>
    <t>I. </t>
  </si>
  <si>
    <t>ИНФОРМАЦИОННЫЕ ДАННЫЕ</t>
  </si>
  <si>
    <t>1.1.</t>
  </si>
  <si>
    <t>Сведения о предпринимателе:</t>
  </si>
  <si>
    <t xml:space="preserve">1.2. </t>
  </si>
  <si>
    <t>Образование и квалификация предпринимателя:</t>
  </si>
  <si>
    <t>Уровень (вид) образования: средне-специальное</t>
  </si>
  <si>
    <t>Наименование учебного учреждения: ООО "Центр аккредитации и сертификации</t>
  </si>
  <si>
    <t>Квалификация/специальность по диплому: "Дорожный рабочий 5 (пятого) разряда"</t>
  </si>
  <si>
    <t>Факты, подтверждающие квалификацию по выбранному виду деятельности (если вид деятельности не совпадает с основным образованием): образование соответствует бизнесу</t>
  </si>
  <si>
    <t xml:space="preserve">1.3. Вид предпринимательской деятельности: </t>
  </si>
  <si>
    <t>Вид предпринимательской деятельности: производство, услуги</t>
  </si>
  <si>
    <t xml:space="preserve">Продукция/услуги:  Услуги по производству и укладке дорожных и тротуарных покрытий:  асфальтирование, бетонирование, мощение брусчаткой, устройство отмосток, монтаж отливов, устройство площадок для парковки
</t>
  </si>
  <si>
    <t>1.4. Организационнно-правовая форма (Самозанятый/ИП):</t>
  </si>
  <si>
    <t>Организационнно-правовая форма (Самозанятый/ИП): ИП</t>
  </si>
  <si>
    <t xml:space="preserve">1.5. Общая стоимость проекта (руб.) </t>
  </si>
  <si>
    <t>Общая стоимость проекта (руб.)</t>
  </si>
  <si>
    <t>в том числе:</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</si>
  <si>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</si>
  <si>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</si>
  <si>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</si>
  <si>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подтверждающие документы прилагаются</t>
  </si>
  <si>
    <t xml:space="preserve">1.6. </t>
  </si>
  <si>
    <t>Место осуществления  предпринимательской деятельности:</t>
  </si>
  <si>
    <t>Тип помещения:  склад-контейнер</t>
  </si>
  <si>
    <t>Право использования (собственность/аренда): аренда</t>
  </si>
  <si>
    <t>Используемая площадь: 15 кв.м.</t>
  </si>
  <si>
    <t>2.                СУЩЕСТВО ПРОЕКТА</t>
  </si>
  <si>
    <t>СУЩЕСТВО ПРОЕКТА</t>
  </si>
  <si>
    <r>
      <rPr>
        <b/>
        <sz val="16"/>
        <rFont val="Courier New"/>
        <family val="3"/>
        <charset val="204"/>
      </rPr>
      <t>2.1. Полное название вида предпринимательской деятельности с указанием кодов ОКВЭД:</t>
    </r>
    <r>
      <rPr>
        <sz val="16"/>
        <rFont val="Courier New"/>
        <family val="3"/>
        <charset val="204"/>
      </rPr>
      <t xml:space="preserve">  ОКВЭД: 43 "Работы строительные специализированные", 23.61 «Производство изделий из бетона для использования в строительстве», 23.69 «Производство прочих изделий из гипса, бетона или цемента».</t>
    </r>
  </si>
  <si>
    <r>
      <rPr>
        <b/>
        <sz val="16"/>
        <rFont val="Courier New"/>
        <family val="3"/>
        <charset val="204"/>
      </rPr>
      <t>2.2. Полное перечисление выпускаемой продукции, товаров, услуг и т.д.:</t>
    </r>
    <r>
      <rPr>
        <sz val="16"/>
        <rFont val="Courier New"/>
        <family val="3"/>
        <charset val="204"/>
      </rPr>
      <t xml:space="preserve"> Асфальтирование, бетонирование, мощение брусчаткой, устройство отмосток, монтаж отливов, устройство площадок для парковки</t>
    </r>
  </si>
  <si>
    <r>
      <rPr>
        <b/>
        <sz val="16"/>
        <rFont val="Courier New"/>
        <family val="3"/>
        <charset val="204"/>
      </rPr>
      <t xml:space="preserve">2.3.
</t>
    </r>
    <r>
      <rPr>
        <b/>
        <sz val="16"/>
        <color rgb="FF0000FF"/>
        <rFont val="Courier New"/>
        <family val="3"/>
        <charset val="204"/>
      </rPr>
      <t xml:space="preserve">
</t>
    </r>
  </si>
  <si>
    <t xml:space="preserve"> Характеристики услуги: </t>
  </si>
  <si>
    <t>* Асфальтирование: Устройство асфальтобетонных покрытий для дорог, площадок и тротуаров. Применяются различные типы асфальтобетонных смесей, выбор которых осуществляется на основе проектной документации с учетом предполагаемых нагрузок и условий эксплуатации.
* Бетонирование: Устройство бетонных покрытий для дорог, площадок, отмосток и фундаментов. Используются различные марки бетона в соответствии с проектной спецификацией. Предусмотрено армирование бетонных конструкций для обеспечения необходимой прочности.
* Мощение брусчаткой: Укладка брусчатки для дорожек, площадок и парковок. Предлагается широкий выбор форм, цветов и материалов брусчатки.
* Устройство отмосток: Создание бетонных отмосток с армированием и гидроизоляцией для защиты фундаментов зданий от воздействия влаги.
* Монтаж отливов: Установка металлических или пластиковых отливов различных размеров и цветов для организации отвода воды с кровли.
* Устройство площадок для парковки: Создание асфальтированных, бетонных или мощеных брусчаткой парковочных площадок, включая работы по разметке и организации парковочного пространства.</t>
  </si>
  <si>
    <t>2.4. Планируемый объем продаж (выручка) за месяц:</t>
  </si>
  <si>
    <r>
      <rPr>
        <b/>
        <sz val="16"/>
        <color theme="1"/>
        <rFont val="Courier New"/>
        <family val="3"/>
        <charset val="204"/>
      </rPr>
      <t>2.5. Время, необходимое для начала деятельности:</t>
    </r>
    <r>
      <rPr>
        <sz val="16"/>
        <color theme="1"/>
        <rFont val="Courier New"/>
        <family val="3"/>
        <charset val="204"/>
      </rPr>
      <t xml:space="preserve"> 2 месяца</t>
    </r>
  </si>
  <si>
    <r>
      <rPr>
        <b/>
        <sz val="16"/>
        <color theme="1"/>
        <rFont val="Courier New"/>
        <family val="3"/>
        <charset val="204"/>
      </rPr>
      <t>2.6. Требуется ли разрешение соответствующих органов (СЭС, пожарная охрана и т.д.):</t>
    </r>
    <r>
      <rPr>
        <sz val="16"/>
        <color theme="1"/>
        <rFont val="Courier New"/>
        <family val="3"/>
        <charset val="204"/>
      </rPr>
      <t xml:space="preserve"> не требуется</t>
    </r>
  </si>
  <si>
    <t>2.7. Имеющиеся активы для реализации преокта:</t>
  </si>
  <si>
    <t>Автомобиль</t>
  </si>
  <si>
    <t>3. ПЛАН ПРОИЗВОДСТВА И СБЫТА ПРОДУКЦИИ, ТОВАРОВ, УСЛУГ.</t>
  </si>
  <si>
    <t xml:space="preserve">3.1. </t>
  </si>
  <si>
    <t xml:space="preserve"> Краткое описание производственного процесса:</t>
  </si>
  <si>
    <t>* Подготовительный этап: Анализ объекта, геодезические работы, проектирование, согласование проекта с заказчиком, подготовка строительной площадки (демонтаж старого покрытия, выемка грунта, планировка).
* Формирование основания: Укладка геотекстиля (при необходимости), устройство песчано-гравийной подушки или бетонного основания с армированием (в зависимости от типа покрытия и нагрузки), уплотнение каждого слоя.
* Укладка покрытия: Укладка асфальта с использованием асфальтоукладчика и катков, укладка бетонного покрытия с использованием бетононасоса, виброреек и гладилок, мощение брусчатки вручную или с применением специальной техники. Формирование уклонов для водоотвода. Установка бордюров.
* Финишные работы: Нарезка деформационных швов (для бетонных и асфальтовых покрытий), заделка швов герметиком, обработка поверхности защитными составами (при необходимости), уборка строительного мусора.
* Контроль качества: Проверка соответствия выполненных работ проектной документации и строительным нормам на каждом этапе.
Для изготовления отливов и отмосток используются готовые формы или опалубка. Процесс включает подготовку раствора, заливку, виброуплотнение и демонтаж формы.</t>
  </si>
  <si>
    <t xml:space="preserve">3.2. </t>
  </si>
  <si>
    <t>Условия, необходимые для реализации проекта:</t>
  </si>
  <si>
    <r>
      <rPr>
        <u/>
        <sz val="16"/>
        <rFont val="Courier New"/>
        <family val="3"/>
        <charset val="204"/>
      </rPr>
      <t>приобретение основных средств, материальных запасов (перечислить)</t>
    </r>
    <r>
      <rPr>
        <sz val="16"/>
        <rFont val="Courier New"/>
        <family val="3"/>
        <charset val="204"/>
      </rPr>
      <t>: Швонарезчик, генератор</t>
    </r>
    <r>
      <rPr>
        <sz val="16"/>
        <color rgb="FF0000FF"/>
        <rFont val="Courier New"/>
        <family val="3"/>
        <charset val="204"/>
      </rPr>
      <t xml:space="preserve">
</t>
    </r>
  </si>
  <si>
    <r>
      <rPr>
        <u/>
        <sz val="16"/>
        <rFont val="Courier New"/>
        <family val="3"/>
        <charset val="204"/>
      </rPr>
      <t>помещение, энергоносители (эл.энергия, вода, газ)</t>
    </r>
    <r>
      <rPr>
        <sz val="16"/>
        <rFont val="Courier New"/>
        <family val="3"/>
        <charset val="204"/>
      </rPr>
      <t xml:space="preserve">:  на участке/территории заказчика. 
</t>
    </r>
  </si>
  <si>
    <r>
      <rPr>
        <u/>
        <sz val="16"/>
        <rFont val="Courier New"/>
        <family val="3"/>
        <charset val="204"/>
      </rPr>
      <t>инструмент (перечислить)</t>
    </r>
    <r>
      <rPr>
        <sz val="16"/>
        <rFont val="Courier New"/>
        <family val="3"/>
        <charset val="204"/>
      </rPr>
      <t>: отбойный молоток,нивелир лазерный, перфоратор, скребок, грабли-гладилка, каток ручной, циркулярная пила</t>
    </r>
  </si>
  <si>
    <r>
      <rPr>
        <u/>
        <sz val="16"/>
        <rFont val="Courier New"/>
        <family val="3"/>
        <charset val="204"/>
      </rPr>
      <t>сырье, материалы, покупные комплектующие изделия (перечислить)</t>
    </r>
    <r>
      <rPr>
        <sz val="16"/>
        <rFont val="Courier New"/>
        <family val="3"/>
        <charset val="204"/>
      </rPr>
      <t>: бетон, асфальтная крошка,битум,геотекстиль,щебень и тд. Закупаются под индивидуальные потребности клиента, складские запасы не содержатся. Отрезные диски, средства защиты с запасом на 1 месяц.</t>
    </r>
  </si>
  <si>
    <t>Наемные работники:</t>
  </si>
  <si>
    <t>Зарплата на одного</t>
  </si>
  <si>
    <t>Количество работников</t>
  </si>
  <si>
    <t>Итог</t>
  </si>
  <si>
    <t>Взносы в фонды</t>
  </si>
  <si>
    <t>Среднемесячная зарплата наемных работников</t>
  </si>
  <si>
    <t>Итого</t>
  </si>
  <si>
    <t>3.3. Реализация продукции</t>
  </si>
  <si>
    <t>Реализация продукции</t>
  </si>
  <si>
    <t xml:space="preserve">Конкурентная способность (наличие конкурента): рынок услуг по устройству дорожных покрытий характеризуется высокой конкуренцией. Присутствуют как крупные строительные компании, предлагающие широкий спектр услуг, так и небольшие специализированные фирмы и бригады. Конкурентное преимущество достигается за счет следующих факторов:
* Ценовая политика: На начальном этапе – конкурентные цены с незначительным занижением для привлечения клиентов.
* Качество услуг: Использование современных технологий и материалов, соблюдение строительных норм, квалифицированный персонал.
* Комплексный подход: Предложение полного цикла работ – от проектирования до сдачи объекта «под ключ».
* Индивидуальный подход: Гибкая система работы с клиентами, учет индивидуальных потребностей и пожеланий.
* Ориентация на долгосрочное сотрудничество: Выстраивание партнерских отношений с клиентами, предоставление гарантийных обязательств.
</t>
  </si>
  <si>
    <t>Основной сегмент клиентов (кто в основном покупает продукцию/услуги): * Частные лица: Владельцы загородной недвижимости, домовладельцы, нуждающиеся в услугах по благоустройству придомовой территории, устройству подъездных путей, парковок, дорожек и т.д.
* Коммерческие организации: Предприятия, которым требуется асфальтирование или бетонирование площадок, подъездных путей к офисам, складам, торговым центрам и другим объектам.
* Строительные компании и подрядные организации: Сотрудничество в рамках более крупных проектов, выполнение субподрядных работ по устройству дорожных покрытий и благоустройству.
* Государственные и муниципальные учреждения: (в перспективе) Участие в тендерах на выполнение работ по благоустройству общественных территорий, ремонту дорог и т.п.
В начальный период основной акцент будет сделан на работу с частными лицами и небольшими коммерческими организациями, а также на развитие сотрудничества со знакомыми прорабами и подрядчиками. По мере развития бизнеса планируется расширение клиентской базы за счет привлечения более крупных заказчиков, включая государственные и муниципальные учреждения.</t>
  </si>
  <si>
    <t>Уровень цены (по сравнению с аналогом): На начальном этапе развития бизнеса применяется стратегия конкурентного ценообразования с незначительным занижением цены по сравнению со среднерыночными предложениями аналогичных услуг. Данный подход направлен на привлечение клиентов и формирование первоначальной клиентской базы. При этом сохраняется разумное соотношение цена-качество, обеспечивающее рентабельность предприятия и поддержание высокого уровня предоставляемых услуг. В дальнейшем, по мере роста узнаваемости бренда и формирования устойчивой репутации, ценовая политика может быть пересмотрена в сторону повышения цен до среднерыночных значений.</t>
  </si>
  <si>
    <t>Каналы сбыта: * Прямые продажи: Работа с конечными потребителями (частные лица, владельцы загородной недвижимости) через имеющуюся базу контактов, рекомендации знакомых, а также посредством рекламы в интернете и на досках объявлений. Данный канал ориентирован на получение заказов на благоустройство частных территорий, устройство подъездных путей, отмосток, и т.д.
* B2B продажи: Активный поиск и взаимодействие со строительными компаниями, прорабами, подрядными организациями, архитектурными бюро. Наличие налаженных связей со знакомыми прорабами является преимуществом и базой для расширения сотрудничества в данном сегменте. Этот канал сбыта ориентирован на получение крупных заказов на комплексное благоустройство территорий, строительство дорог, парковок и других объектов.</t>
  </si>
  <si>
    <t xml:space="preserve">Реклама (необходимость, её виды): онлайн (Авито) и офлайн (визитки, листовки, расклейка в загородных массивах перед сезоном). Авито обеспечивает охват целевой аудитории, оперативность и доступность. Офлайн-методы — дополнительный контакт с клиентами и локальное продвижение. </t>
  </si>
  <si>
    <t>ОБОСНОВАНИЕ СТОИМОСТИ ПРОЕКТА</t>
  </si>
  <si>
    <t xml:space="preserve">4.1. Организационные затраты </t>
  </si>
  <si>
    <t>Таблица 1</t>
  </si>
  <si>
    <t>№ п/п</t>
  </si>
  <si>
    <t>Наименование затрат и документов</t>
  </si>
  <si>
    <t>Стоимость, рублей</t>
  </si>
  <si>
    <t>Разрешительная документация, программы, ЭЦП</t>
  </si>
  <si>
    <t>Итого:</t>
  </si>
  <si>
    <t xml:space="preserve">4.2. Общая стоимость проекта </t>
  </si>
  <si>
    <t>Таблица 2</t>
  </si>
  <si>
    <t>Наименование затрат</t>
  </si>
  <si>
    <t>Источник финансирования</t>
  </si>
  <si>
    <t>Соц. Контракт, р.</t>
  </si>
  <si>
    <r>
      <rPr>
        <sz val="16"/>
        <rFont val="Arial"/>
        <family val="2"/>
        <charset val="204"/>
      </rPr>
      <t xml:space="preserve">Доля от выплаты гражданину по соцконтракту, % </t>
    </r>
    <r>
      <rPr>
        <b/>
        <sz val="16"/>
        <rFont val="Arial"/>
        <family val="2"/>
        <charset val="204"/>
      </rPr>
      <t>*</t>
    </r>
  </si>
  <si>
    <t>Личные средства, р.</t>
  </si>
  <si>
    <t>Аренда и коммунальные платеж за 1 месяц</t>
  </si>
  <si>
    <t>Размещение или продвижение на торговых площадках, сервисах объявлений и соцсетях</t>
  </si>
  <si>
    <t>Основные средства и инструмент</t>
  </si>
  <si>
    <t xml:space="preserve">Материальные запасы         </t>
  </si>
  <si>
    <t>Другие организационные затраты</t>
  </si>
  <si>
    <t>Заработная плата за 1 месяц</t>
  </si>
  <si>
    <t>Прочие затраты за 1 месяц</t>
  </si>
  <si>
    <t>ВСЕГО ЗАТРАТ:</t>
  </si>
  <si>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</si>
  <si>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</si>
  <si>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</si>
  <si>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до 15%:  на  приобретение  материально-производственных запасов, необходимых для осуществления предпринимательской деятельности</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</si>
  <si>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</si>
  <si>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4.3. Затраты на приобретение основных средств и инструмента * </t>
  </si>
  <si>
    <t>* Материальные ценности, используемые в производстве и со сроком эксплуатации более 12 мес.</t>
  </si>
  <si>
    <t>приказ Минфина России от 31 декабря 2016 г. N 257н</t>
  </si>
  <si>
    <t>Таблица 3</t>
  </si>
  <si>
    <t xml:space="preserve">Перечень затрат </t>
  </si>
  <si>
    <t>Единица измерения</t>
  </si>
  <si>
    <t>Общая стоимость, рублей</t>
  </si>
  <si>
    <t>Бетономешалка</t>
  </si>
  <si>
    <t>шт</t>
  </si>
  <si>
    <t>Виброплита</t>
  </si>
  <si>
    <t>Генератор</t>
  </si>
  <si>
    <t>Резчик швов(швонарезчик)</t>
  </si>
  <si>
    <t>Циркулярная пила</t>
  </si>
  <si>
    <t xml:space="preserve">Каток/валик садовый/газонный/ручной </t>
  </si>
  <si>
    <t>Скребок для бетона</t>
  </si>
  <si>
    <t xml:space="preserve">Гладилка для асфальта </t>
  </si>
  <si>
    <t>Перфоратор</t>
  </si>
  <si>
    <t>Нивелир лазерный уровень</t>
  </si>
  <si>
    <t>Отбойный молоток</t>
  </si>
  <si>
    <t>ВСЕГО:</t>
  </si>
  <si>
    <t>4.4. Прочие среднемесячные затраты и продвижение *</t>
  </si>
  <si>
    <t xml:space="preserve"> * содержание основных средств, связь, транспорт, реклама, бухучет</t>
  </si>
  <si>
    <t>Таблица 4</t>
  </si>
  <si>
    <t>Стоимость затрат, рублей</t>
  </si>
  <si>
    <t xml:space="preserve">Размещение  и  продвижение   на  торговых площадках  в Интернет, в сервисах объявлений </t>
  </si>
  <si>
    <t>ГСМ (бензин, дизельное топливо, моторное масло)</t>
  </si>
  <si>
    <t>Средства защиты (перчатки,маска и пр)</t>
  </si>
  <si>
    <t>Обслуживание техники</t>
  </si>
  <si>
    <t>Связь</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</si>
  <si>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</si>
  <si>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</si>
  <si>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приказ Минфина России от 15 ноября 2019 г. N 180н</t>
  </si>
  <si>
    <t>Таблица  5</t>
  </si>
  <si>
    <t>Наименование материала</t>
  </si>
  <si>
    <t>Количество</t>
  </si>
  <si>
    <t>Стоимость 1 единицы материала, рублей</t>
  </si>
  <si>
    <t>Сумма затрат, рублей</t>
  </si>
  <si>
    <t>Период, на который делаются запасы</t>
  </si>
  <si>
    <t>перчатки</t>
  </si>
  <si>
    <t>диск отрезной малый</t>
  </si>
  <si>
    <t>Стоимость (руб.)</t>
  </si>
  <si>
    <t>5. РАСЧЕТ СЕБЕСТОИМОСТИ ПРОДУКЦИИ, ТОВАРОВ, УСЛУГ И ЦЕНЫ ИХ РЕАЛИЗАЦИИ</t>
  </si>
  <si>
    <t>5.1 Себестоимость объема выпускаемой продукции,  товаров   услуг в месяц, рублей</t>
  </si>
  <si>
    <t>Таблица 6</t>
  </si>
  <si>
    <t>Наименование составляющих себестоимости продукции</t>
  </si>
  <si>
    <t>Сырье и материалы (из таблицы 5 в расчете на 1 месяц)</t>
  </si>
  <si>
    <t>Затраты на аренду и коммунальные платежи</t>
  </si>
  <si>
    <t>Зарплата наемных работников</t>
  </si>
  <si>
    <t>Прочие среднемесячные затраты</t>
  </si>
  <si>
    <t>Итого производственных расходов (полная себестоимость)</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</si>
  <si>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</si>
  <si>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5.2. Цена реализации продукции</t>
  </si>
  <si>
    <t>Таблица 7</t>
  </si>
  <si>
    <t>Наименование составляющих цены</t>
  </si>
  <si>
    <t>Продукция</t>
  </si>
  <si>
    <t>Себестоимость единицы продукции  (строка 6 табл. №6), рублей</t>
  </si>
  <si>
    <t>Минимальная рентабельность,%</t>
  </si>
  <si>
    <t>Минимальная рентабельность ( строка 1 *строка 2 / 100%</t>
  </si>
  <si>
    <t>Минимальная цена реализации продукции, (строка 1 + строка 3), рублей</t>
  </si>
  <si>
    <t>Средняя розничная цена реализации аналогичной продукции через торговую сеть, рублей</t>
  </si>
  <si>
    <t>6. ОБОСНОВАНИЕ СОСТОЯТЕЛЬНОСТИ ПРОЕКТА</t>
  </si>
  <si>
    <t>6.1. Среднемесячная выручка от реализации продукции</t>
  </si>
  <si>
    <t>Таблица 8</t>
  </si>
  <si>
    <t>Наименование показателя</t>
  </si>
  <si>
    <t>Среднемесячный объем реализации продукции в натуральном выражении</t>
  </si>
  <si>
    <t>ед. измерения</t>
  </si>
  <si>
    <t>км.в</t>
  </si>
  <si>
    <t>количество</t>
  </si>
  <si>
    <t>Планируемая цена реализации единицы продукции, рублей</t>
  </si>
  <si>
    <t>(см. план продаж)</t>
  </si>
  <si>
    <t>Валовый доход в месяц от реализации продукции (строка 1 х строка 2), рублей</t>
  </si>
  <si>
    <t>6.2. Среднемесячная прибыль и рентабельность производства продукции, товаров, услуг.</t>
  </si>
  <si>
    <t>Выберите ставку   налога --------------------------&gt;&gt;&gt;</t>
  </si>
  <si>
    <t>(Расчет налога примерный. Расчет налога не учитывает стоимость патента при Патентной системе налогообложения)</t>
  </si>
  <si>
    <t>Таблица 9</t>
  </si>
  <si>
    <t>Общий валовый доход в месяц (строка 3 таблицы 8)</t>
  </si>
  <si>
    <t>Себестоимость объема всей продукции в месяц (строка 5 таблицы 6)</t>
  </si>
  <si>
    <t>Налог</t>
  </si>
  <si>
    <t>Чистый доход в месяц (стр 1 минус стр 2 минус стр 3)</t>
  </si>
  <si>
    <t>Совокупный годовой (чистый) доход (строка 3, табл. №9 х 12)</t>
  </si>
  <si>
    <t>Рентабельность, % (строка 3/строка 2) х 100, %</t>
  </si>
  <si>
    <t>Срок окупаемости, мес.</t>
  </si>
  <si>
    <t>Совокупный годовой (чистый) доход подлежит налогообложению в установленном законом порядке.</t>
  </si>
  <si>
    <t xml:space="preserve"> «____»___________202___ г.           ________________          ____________________
                                      подпись                        Ф.И.О
                                                                                          </t>
  </si>
  <si>
    <t>Намечаемые объемы реализации услуг (продукции) в месяц</t>
  </si>
  <si>
    <t>Таблица 8.1.</t>
  </si>
  <si>
    <t>№</t>
  </si>
  <si>
    <t>Наименование товара/группы товаров</t>
  </si>
  <si>
    <t>Цена</t>
  </si>
  <si>
    <t>Сумма</t>
  </si>
  <si>
    <t>Асфальтирование (кв.м.)</t>
  </si>
  <si>
    <t>Бетонирование (кв.м.)</t>
  </si>
  <si>
    <t>Мощение брусчаткой (кв.м.)</t>
  </si>
  <si>
    <t>Устройство отмосток (кв.м.)</t>
  </si>
  <si>
    <t>Монтаж отливов (м)</t>
  </si>
  <si>
    <t>Устройство площадки для парковок (шт)</t>
  </si>
  <si>
    <t>ИТОГО:</t>
  </si>
  <si>
    <r>
      <t xml:space="preserve"> * -</t>
    </r>
    <r>
      <rPr>
        <b/>
        <i/>
        <sz val="6"/>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</si>
  <si>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Фамилия, имя и отчество (последнее - при наличии) предпринимателя: Симонян Армен Ваганович</t>
  </si>
  <si>
    <t xml:space="preserve">ИНН  </t>
  </si>
  <si>
    <t xml:space="preserve">Адрес регистрации: </t>
  </si>
  <si>
    <t xml:space="preserve">Номер тел.:     E-mail:  </t>
  </si>
  <si>
    <t xml:space="preserve">Дата рождения: </t>
  </si>
  <si>
    <t>Адрес: г.Самара, Красноглинский район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</si>
</sst>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quot;р.&quot;_-;\-* #\ ##0.00&quot;р.&quot;_-;_-* &quot;-&quot;??&quot;р.&quot;_-;_-@_-"/>
    <numFmt numFmtId="165" formatCode="#\ ##0.00&quot;р.&quot;"/>
    <numFmt numFmtId="166" formatCode="#\ ##0"/>
    <numFmt numFmtId="167" formatCode="#\ ##0.00"/>
  </numFmts>
  <fonts count="31" x14ac:knownFonts="1">
    <font>
      <sz val="10"/>
      <name val="Arial Cyr"/>
      <charset val="204"/>
    </font>
    <font>
      <sz val="14"/>
      <name val="Arial"/>
      <family val="2"/>
      <charset val="204"/>
    </font>
    <font>
      <sz val="12"/>
      <name val="Arial"/>
      <family val="2"/>
      <charset val="204"/>
    </font>
    <font>
      <sz val="10"/>
      <name val="Arial"/>
      <family val="2"/>
      <charset val="204"/>
    </font>
    <font>
      <b/>
      <sz val="12"/>
      <color rgb="FF0000CC"/>
      <name val="Arial"/>
      <family val="2"/>
      <charset val="204"/>
    </font>
    <font>
      <b/>
      <sz val="12"/>
      <name val="Arial"/>
      <family val="2"/>
      <charset val="204"/>
    </font>
    <font>
      <b/>
      <sz val="20"/>
      <name val="Courier New"/>
      <family val="3"/>
      <charset val="204"/>
    </font>
    <font>
      <b/>
      <sz val="20"/>
      <name val="Arial"/>
      <family val="2"/>
      <charset val="204"/>
    </font>
    <font>
      <sz val="16"/>
      <name val="Courier New"/>
      <family val="3"/>
      <charset val="204"/>
    </font>
    <font>
      <sz val="12"/>
      <name val="Courier New"/>
      <family val="3"/>
      <charset val="204"/>
    </font>
    <font>
      <b/>
      <sz val="24"/>
      <name val="Courier New"/>
      <family val="3"/>
      <charset val="204"/>
    </font>
    <font>
      <b/>
      <sz val="22"/>
      <name val="Courier New"/>
      <family val="3"/>
      <charset val="204"/>
    </font>
    <font>
      <b/>
      <sz val="16"/>
      <name val="Courier New"/>
      <family val="3"/>
      <charset val="204"/>
    </font>
    <font>
      <b/>
      <sz val="16"/>
      <color theme="1"/>
      <name val="Courier New"/>
      <family val="3"/>
      <charset val="204"/>
    </font>
    <font>
      <sz val="16"/>
      <color theme="1"/>
      <name val="Courier New"/>
      <family val="3"/>
      <charset val="204"/>
    </font>
    <font>
      <sz val="16"/>
      <color rgb="FF0000FF"/>
      <name val="Courier New"/>
      <family val="3"/>
      <charset val="204"/>
    </font>
    <font>
      <b/>
      <sz val="20"/>
      <color theme="1"/>
      <name val="Courier New"/>
      <family val="3"/>
      <charset val="204"/>
    </font>
    <font>
      <u/>
      <sz val="16"/>
      <name val="Courier New"/>
      <family val="3"/>
      <charset val="204"/>
    </font>
    <font>
      <sz val="16"/>
      <name val="Arial"/>
      <family val="2"/>
      <charset val="204"/>
    </font>
    <font>
      <b/>
      <sz val="16"/>
      <name val="Arial"/>
      <family val="2"/>
      <charset val="204"/>
    </font>
    <font>
      <b/>
      <sz val="16"/>
      <color rgb="FF6415D9"/>
      <name val="Arial"/>
      <family val="2"/>
      <charset val="204"/>
    </font>
    <font>
      <i/>
      <sz val="16"/>
      <name val="Courier New"/>
      <family val="3"/>
      <charset val="204"/>
    </font>
    <font>
      <i/>
      <sz val="12"/>
      <name val="Courier New"/>
      <family val="3"/>
      <charset val="204"/>
    </font>
    <font>
      <sz val="16"/>
      <color theme="1"/>
      <name val="Arial"/>
      <family val="2"/>
      <charset val="204"/>
    </font>
    <font>
      <b/>
      <sz val="16"/>
      <color theme="1"/>
      <name val="Arial"/>
      <family val="2"/>
      <charset val="204"/>
    </font>
    <font>
      <b/>
      <sz val="16"/>
      <color rgb="FF0000CC"/>
      <name val="Arial"/>
      <family val="2"/>
      <charset val="204"/>
    </font>
    <font>
      <sz val="20"/>
      <name val="Courier New"/>
      <family val="3"/>
      <charset val="204"/>
    </font>
    <font>
      <b/>
      <sz val="16"/>
      <color rgb="FF0000FF"/>
      <name val="Courier New"/>
      <family val="3"/>
      <charset val="204"/>
    </font>
    <font>
      <sz val="10"/>
      <name val="Arial Cyr"/>
      <charset val="204"/>
    </font>
    <font>
      <i/>
      <sz val="6"/>
      <name val="Courier New"/>
      <family val="3"/>
      <charset val="204"/>
    </font>
    <font>
      <b/>
      <i/>
      <sz val="6"/>
      <name val="Courier New"/>
      <family val="3"/>
      <charset val="204"/>
    </font>
  </fonts>
  <fills count="8">
    <fill>
      <patternFill patternType="none"/>
    </fill>
    <fill>
      <patternFill patternType="gray125"/>
    </fill>
    <fill>
      <patternFill patternType="solid">
        <fgColor indexed="42"/>
        <bgColor indexed="64"/>
      </patternFill>
    </fill>
    <fill>
      <patternFill patternType="solid">
        <fgColor indexed="42"/>
        <bgColor indexed="27"/>
      </patternFill>
    </fill>
    <fill>
      <patternFill patternType="solid">
        <fgColor indexed="47"/>
        <bgColor indexed="64"/>
      </patternFill>
    </fill>
    <fill>
      <patternFill patternType="solid">
        <fgColor theme="0" tint="-4.9989318521683403E-2"/>
        <bgColor indexed="64"/>
      </patternFill>
    </fill>
    <fill>
      <patternFill patternType="solid">
        <fgColor theme="0"/>
        <bgColor indexed="64"/>
      </patternFill>
    </fill>
    <fill>
      <patternFill patternType="solid">
        <fgColor rgb="FFCCFFCC"/>
        <bgColor indexed="27"/>
      </patternFill>
    </fill>
  </fills>
  <borders count="45">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auto="1"/>
      </bottom>
      <diagonal/>
    </border>
    <border>
      <left/>
      <right/>
      <top style="thin">
        <color auto="1"/>
      </top>
      <bottom style="thin">
        <color indexed="8"/>
      </bottom>
      <diagonal/>
    </border>
    <border>
      <left/>
      <right style="thin">
        <color indexed="8"/>
      </right>
      <top style="thin">
        <color auto="1"/>
      </top>
      <bottom style="thin">
        <color indexed="8"/>
      </bottom>
      <diagonal/>
    </border>
    <border>
      <left/>
      <right style="medium">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top style="thin">
        <color auto="1"/>
      </top>
      <bottom/>
      <diagonal/>
    </border>
    <border>
      <left/>
      <right style="thin">
        <color indexed="8"/>
      </right>
      <top style="thin">
        <color auto="1"/>
      </top>
      <bottom/>
      <diagonal/>
    </border>
    <border>
      <left/>
      <right/>
      <top style="thin">
        <color indexed="8"/>
      </top>
      <bottom/>
      <diagonal/>
    </border>
    <border>
      <left/>
      <right style="thin">
        <color auto="1"/>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auto="1"/>
      </bottom>
      <diagonal/>
    </border>
    <border>
      <left/>
      <right style="thin">
        <color indexed="8"/>
      </right>
      <top style="thin">
        <color indexed="8"/>
      </top>
      <bottom style="thin">
        <color auto="1"/>
      </bottom>
      <diagonal/>
    </border>
    <border>
      <left/>
      <right/>
      <top style="thin">
        <color auto="1"/>
      </top>
      <bottom style="thin">
        <color auto="1"/>
      </bottom>
      <diagonal/>
    </border>
    <border>
      <left style="thin">
        <color indexed="8"/>
      </left>
      <right/>
      <top style="thin">
        <color auto="1"/>
      </top>
      <bottom style="thin">
        <color indexed="8"/>
      </bottom>
      <diagonal/>
    </border>
    <border>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ck">
        <color indexed="8"/>
      </left>
      <right style="thick">
        <color indexed="8"/>
      </right>
      <top style="thick">
        <color indexed="8"/>
      </top>
      <bottom style="thick">
        <color indexed="8"/>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3">
    <xf numFmtId="0" fontId="0" fillId="0" borderId="0"/>
    <xf numFmtId="164" fontId="28" fillId="0" borderId="0" applyFont="0" applyFill="0" applyBorder="0" applyAlignment="0" applyProtection="0"/>
    <xf numFmtId="9" fontId="28" fillId="0" borderId="0" applyFont="0" applyFill="0" applyBorder="0" applyAlignment="0" applyProtection="0"/>
  </cellStyleXfs>
  <cellXfs count="248">
    <xf numFmtId="0" fontId="0" fillId="0" borderId="0" xfId="0"/>
    <xf numFmtId="0" fontId="0" fillId="0" borderId="0" xfId="0" applyProtection="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3"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2" fillId="2" borderId="3" xfId="0" applyFont="1" applyFill="1" applyBorder="1" applyAlignment="1" applyProtection="1">
      <alignment horizontal="left" vertical="center" wrapText="1"/>
      <protection locked="0"/>
    </xf>
    <xf numFmtId="165" fontId="4" fillId="3" borderId="4" xfId="1" applyNumberFormat="1" applyFont="1" applyFill="1" applyBorder="1" applyAlignment="1" applyProtection="1">
      <alignment horizontal="center" vertical="center" shrinkToFit="1"/>
      <protection locked="0"/>
    </xf>
    <xf numFmtId="166" fontId="4" fillId="3" borderId="4" xfId="1" applyNumberFormat="1" applyFont="1" applyFill="1" applyBorder="1" applyAlignment="1" applyProtection="1">
      <alignment horizontal="center" vertical="center" shrinkToFit="1"/>
      <protection locked="0"/>
    </xf>
    <xf numFmtId="165" fontId="5" fillId="4" borderId="3" xfId="0" applyNumberFormat="1" applyFont="1" applyFill="1" applyBorder="1" applyAlignment="1" applyProtection="1">
      <alignment horizontal="center" vertical="center" shrinkToFit="1"/>
    </xf>
    <xf numFmtId="166" fontId="5" fillId="4" borderId="3" xfId="0" applyNumberFormat="1" applyFont="1" applyFill="1" applyBorder="1" applyAlignment="1" applyProtection="1">
      <alignment horizontal="center" vertical="center" shrinkToFit="1"/>
    </xf>
    <xf numFmtId="0" fontId="6" fillId="0" borderId="0" xfId="0" applyFont="1"/>
    <xf numFmtId="0" fontId="2" fillId="0" borderId="0" xfId="0" applyFont="1"/>
    <xf numFmtId="0" fontId="2" fillId="0" borderId="0" xfId="0" applyFont="1" applyAlignment="1">
      <alignment vertical="center"/>
    </xf>
    <xf numFmtId="0" fontId="5" fillId="0" borderId="0" xfId="0" applyFont="1"/>
    <xf numFmtId="0" fontId="2" fillId="0" borderId="0" xfId="0" applyFont="1" applyBorder="1"/>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Protection="1">
      <protection locked="0"/>
    </xf>
    <xf numFmtId="0" fontId="2" fillId="0" borderId="0" xfId="0" applyFont="1" applyBorder="1" applyAlignment="1" applyProtection="1">
      <alignment vertical="top" wrapText="1"/>
    </xf>
    <xf numFmtId="0" fontId="7" fillId="0" borderId="0" xfId="0" applyFont="1" applyBorder="1"/>
    <xf numFmtId="0" fontId="5" fillId="0" borderId="0" xfId="0" applyFont="1" applyBorder="1"/>
    <xf numFmtId="0" fontId="2" fillId="0" borderId="0" xfId="0" applyFont="1" applyAlignment="1">
      <alignment wrapText="1"/>
    </xf>
    <xf numFmtId="0" fontId="2" fillId="0" borderId="0" xfId="0" applyFont="1" applyAlignment="1"/>
    <xf numFmtId="0" fontId="2" fillId="0" borderId="0" xfId="0" applyFont="1" applyAlignment="1">
      <alignment horizontal="left" vertical="center"/>
    </xf>
    <xf numFmtId="0" fontId="2" fillId="0" borderId="0" xfId="0" applyFont="1" applyAlignment="1">
      <alignment horizontal="center" wrapText="1"/>
    </xf>
    <xf numFmtId="0" fontId="8" fillId="0" borderId="0" xfId="0" applyFont="1" applyProtection="1">
      <protection locked="0"/>
    </xf>
    <xf numFmtId="0" fontId="8" fillId="0" borderId="0" xfId="0" applyFont="1" applyAlignment="1" applyProtection="1">
      <alignment wrapText="1"/>
      <protection locked="0"/>
    </xf>
    <xf numFmtId="0" fontId="9" fillId="0" borderId="0" xfId="0" applyFont="1"/>
    <xf numFmtId="0" fontId="12" fillId="0" borderId="0" xfId="0" applyFont="1" applyAlignment="1" applyProtection="1">
      <alignment horizontal="left" vertical="center" wrapText="1"/>
      <protection locked="0"/>
    </xf>
    <xf numFmtId="0" fontId="6" fillId="5" borderId="0" xfId="0" applyFont="1" applyFill="1" applyAlignment="1" applyProtection="1">
      <alignment horizontal="left"/>
      <protection locked="0"/>
    </xf>
    <xf numFmtId="0" fontId="6" fillId="5" borderId="0" xfId="0" applyFont="1" applyFill="1" applyProtection="1">
      <protection locked="0"/>
    </xf>
    <xf numFmtId="0" fontId="13" fillId="0" borderId="7" xfId="0" applyFont="1" applyBorder="1" applyAlignment="1" applyProtection="1">
      <alignment vertical="top"/>
      <protection locked="0"/>
    </xf>
    <xf numFmtId="0" fontId="12" fillId="0" borderId="10" xfId="0" applyFont="1" applyBorder="1" applyAlignment="1" applyProtection="1">
      <alignment vertical="top" wrapText="1"/>
      <protection locked="0"/>
    </xf>
    <xf numFmtId="0" fontId="8" fillId="0" borderId="0"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165" fontId="12" fillId="4" borderId="1" xfId="0" applyNumberFormat="1" applyFont="1" applyFill="1" applyBorder="1" applyAlignment="1" applyProtection="1">
      <alignment horizontal="center" vertical="center" shrinkToFit="1"/>
    </xf>
    <xf numFmtId="0" fontId="8" fillId="0" borderId="0" xfId="0" applyFont="1" applyBorder="1" applyAlignment="1" applyProtection="1">
      <alignment vertical="top" wrapText="1"/>
      <protection locked="0"/>
    </xf>
    <xf numFmtId="0" fontId="8" fillId="0" borderId="0" xfId="0" applyFont="1" applyAlignment="1" applyProtection="1">
      <alignment horizontal="left" vertical="top"/>
      <protection locked="0"/>
    </xf>
    <xf numFmtId="165" fontId="12" fillId="0" borderId="0" xfId="0" applyNumberFormat="1" applyFont="1" applyBorder="1" applyAlignment="1" applyProtection="1">
      <alignment horizontal="center" vertical="center" shrinkToFit="1"/>
      <protection locked="0"/>
    </xf>
    <xf numFmtId="0" fontId="12" fillId="0" borderId="0" xfId="0" applyFont="1" applyAlignment="1" applyProtection="1">
      <alignment vertical="top"/>
      <protection locked="0"/>
    </xf>
    <xf numFmtId="0" fontId="9" fillId="6" borderId="0" xfId="0" applyFont="1" applyFill="1" applyAlignment="1">
      <alignment wrapText="1"/>
    </xf>
    <xf numFmtId="0" fontId="6" fillId="5" borderId="0" xfId="0" applyFont="1" applyFill="1" applyAlignment="1" applyProtection="1">
      <alignment horizontal="left" vertical="top"/>
      <protection locked="0"/>
    </xf>
    <xf numFmtId="0" fontId="12" fillId="0" borderId="10" xfId="0" applyFont="1" applyFill="1" applyBorder="1" applyAlignment="1" applyProtection="1">
      <alignment vertical="top" wrapText="1"/>
      <protection locked="0"/>
    </xf>
    <xf numFmtId="165" fontId="13" fillId="4" borderId="3" xfId="0" applyNumberFormat="1" applyFont="1" applyFill="1" applyBorder="1" applyAlignment="1" applyProtection="1">
      <alignment vertical="top" shrinkToFit="1"/>
    </xf>
    <xf numFmtId="0" fontId="14" fillId="0" borderId="0" xfId="0" applyFont="1" applyBorder="1" applyAlignment="1" applyProtection="1">
      <alignment vertical="top"/>
      <protection locked="0"/>
    </xf>
    <xf numFmtId="0" fontId="13" fillId="0" borderId="8" xfId="0" applyFont="1" applyFill="1" applyBorder="1" applyAlignment="1" applyProtection="1">
      <alignment vertical="top" wrapText="1"/>
      <protection locked="0"/>
    </xf>
    <xf numFmtId="0" fontId="16" fillId="5" borderId="0" xfId="0" applyFont="1" applyFill="1" applyProtection="1">
      <protection locked="0"/>
    </xf>
    <xf numFmtId="0" fontId="12" fillId="0" borderId="0" xfId="0" applyFont="1" applyBorder="1" applyAlignment="1" applyProtection="1">
      <alignment vertical="top" wrapText="1"/>
      <protection locked="0"/>
    </xf>
    <xf numFmtId="0" fontId="12" fillId="0" borderId="27" xfId="0" applyFont="1" applyBorder="1" applyAlignment="1" applyProtection="1">
      <protection locked="0"/>
    </xf>
    <xf numFmtId="0" fontId="8" fillId="0" borderId="3" xfId="0" applyFont="1" applyBorder="1" applyAlignment="1" applyProtection="1">
      <alignment horizontal="center" vertical="center" wrapText="1"/>
      <protection locked="0"/>
    </xf>
    <xf numFmtId="0" fontId="8" fillId="0" borderId="3" xfId="0" applyFont="1" applyBorder="1" applyAlignment="1" applyProtection="1">
      <alignment horizontal="left" vertical="top" wrapText="1"/>
      <protection locked="0"/>
    </xf>
    <xf numFmtId="0" fontId="8" fillId="0" borderId="3" xfId="0" applyFont="1" applyBorder="1" applyAlignment="1" applyProtection="1">
      <alignment vertical="top" wrapText="1"/>
      <protection locked="0"/>
    </xf>
    <xf numFmtId="164" fontId="12" fillId="2" borderId="3" xfId="1" applyFont="1" applyFill="1" applyBorder="1" applyAlignment="1" applyProtection="1">
      <alignment vertical="top" wrapText="1"/>
      <protection locked="0"/>
    </xf>
    <xf numFmtId="0" fontId="12" fillId="2" borderId="3" xfId="0" applyFont="1" applyFill="1" applyBorder="1" applyAlignment="1" applyProtection="1">
      <alignment vertical="top" wrapText="1"/>
      <protection locked="0"/>
    </xf>
    <xf numFmtId="165" fontId="12" fillId="4" borderId="3" xfId="0" applyNumberFormat="1" applyFont="1" applyFill="1" applyBorder="1" applyAlignment="1" applyProtection="1">
      <alignment vertical="top" wrapText="1"/>
    </xf>
    <xf numFmtId="165" fontId="12" fillId="4" borderId="3" xfId="0" applyNumberFormat="1" applyFont="1" applyFill="1" applyBorder="1" applyAlignment="1" applyProtection="1">
      <alignment horizontal="center" vertical="top" wrapText="1"/>
    </xf>
    <xf numFmtId="0" fontId="9" fillId="0" borderId="0" xfId="0" applyFont="1" applyBorder="1" applyAlignment="1" applyProtection="1">
      <alignment vertical="top" wrapText="1"/>
      <protection locked="0"/>
    </xf>
    <xf numFmtId="0" fontId="12" fillId="0" borderId="0" xfId="0" applyFont="1" applyAlignment="1" applyProtection="1">
      <protection locked="0"/>
    </xf>
    <xf numFmtId="0" fontId="12" fillId="0" borderId="0" xfId="0" applyFont="1" applyProtection="1">
      <protection locked="0"/>
    </xf>
    <xf numFmtId="0" fontId="8" fillId="0" borderId="0" xfId="0" applyFont="1" applyBorder="1" applyAlignment="1" applyProtection="1">
      <alignment horizontal="left" vertical="top" wrapText="1"/>
      <protection locked="0"/>
    </xf>
    <xf numFmtId="0" fontId="6" fillId="5" borderId="0" xfId="0" applyFont="1" applyFill="1" applyBorder="1" applyProtection="1">
      <protection locked="0"/>
    </xf>
    <xf numFmtId="0" fontId="18" fillId="0" borderId="0" xfId="0" applyFont="1" applyAlignment="1" applyProtection="1">
      <alignment horizontal="left" wrapText="1"/>
      <protection locked="0"/>
    </xf>
    <xf numFmtId="0" fontId="19" fillId="0" borderId="0" xfId="0" applyFont="1" applyAlignment="1" applyProtection="1">
      <alignment horizontal="right" wrapText="1"/>
      <protection locked="0"/>
    </xf>
    <xf numFmtId="0" fontId="18" fillId="0" borderId="3" xfId="0" applyFont="1" applyBorder="1" applyAlignment="1" applyProtection="1">
      <alignment horizontal="center" wrapText="1"/>
      <protection locked="0"/>
    </xf>
    <xf numFmtId="0" fontId="18" fillId="0" borderId="3" xfId="0" applyFont="1" applyBorder="1" applyAlignment="1" applyProtection="1">
      <alignment horizontal="center" vertical="center" wrapText="1"/>
      <protection locked="0"/>
    </xf>
    <xf numFmtId="0" fontId="18" fillId="0" borderId="0" xfId="0" applyFont="1" applyAlignment="1" applyProtection="1">
      <alignment vertical="center"/>
      <protection locked="0"/>
    </xf>
    <xf numFmtId="0" fontId="19" fillId="0" borderId="3" xfId="0" applyFont="1" applyBorder="1" applyAlignment="1" applyProtection="1">
      <alignment horizontal="center" wrapText="1"/>
      <protection locked="0"/>
    </xf>
    <xf numFmtId="0" fontId="19" fillId="0" borderId="0" xfId="0" applyFont="1" applyProtection="1">
      <protection locked="0"/>
    </xf>
    <xf numFmtId="165" fontId="18" fillId="4" borderId="3" xfId="0" applyNumberFormat="1" applyFont="1" applyFill="1" applyBorder="1" applyAlignment="1" applyProtection="1">
      <alignment vertical="center" wrapText="1" shrinkToFit="1"/>
    </xf>
    <xf numFmtId="165" fontId="20" fillId="2" borderId="3" xfId="0" applyNumberFormat="1" applyFont="1" applyFill="1" applyBorder="1" applyAlignment="1" applyProtection="1">
      <alignment horizontal="center" vertical="center" shrinkToFit="1"/>
      <protection locked="0"/>
    </xf>
    <xf numFmtId="0" fontId="18" fillId="0" borderId="3" xfId="0" applyFont="1" applyBorder="1" applyAlignment="1" applyProtection="1">
      <alignment horizontal="left" vertical="center" wrapText="1"/>
      <protection locked="0"/>
    </xf>
    <xf numFmtId="0" fontId="18" fillId="0" borderId="3" xfId="0" applyFont="1" applyBorder="1" applyAlignment="1" applyProtection="1">
      <alignment horizontal="center" vertical="top" wrapText="1"/>
      <protection locked="0"/>
    </xf>
    <xf numFmtId="0" fontId="18" fillId="0" borderId="3" xfId="0" applyFont="1" applyBorder="1" applyAlignment="1" applyProtection="1">
      <alignment horizontal="left" vertical="top" wrapText="1"/>
      <protection locked="0"/>
    </xf>
    <xf numFmtId="165" fontId="19" fillId="4" borderId="3" xfId="0" applyNumberFormat="1" applyFont="1" applyFill="1" applyBorder="1" applyAlignment="1" applyProtection="1">
      <alignment horizontal="center" vertical="top" shrinkToFit="1"/>
      <protection locked="0"/>
    </xf>
    <xf numFmtId="0" fontId="18" fillId="0" borderId="0" xfId="0" applyFont="1" applyProtection="1">
      <protection locked="0"/>
    </xf>
    <xf numFmtId="0" fontId="19" fillId="0" borderId="0" xfId="0" applyFont="1" applyAlignment="1" applyProtection="1">
      <alignment horizontal="center" wrapText="1"/>
      <protection locked="0"/>
    </xf>
    <xf numFmtId="0" fontId="9" fillId="0" borderId="0" xfId="0" applyFont="1" applyBorder="1" applyAlignment="1" applyProtection="1">
      <alignment horizontal="left" vertical="top" wrapText="1"/>
      <protection locked="0"/>
    </xf>
    <xf numFmtId="0" fontId="18" fillId="0" borderId="0" xfId="0" applyFont="1" applyBorder="1" applyAlignment="1" applyProtection="1">
      <protection locked="0"/>
    </xf>
    <xf numFmtId="0" fontId="19" fillId="0" borderId="0" xfId="0" applyFont="1" applyBorder="1" applyAlignment="1" applyProtection="1">
      <alignment horizontal="left"/>
      <protection locked="0"/>
    </xf>
    <xf numFmtId="0" fontId="2" fillId="6" borderId="0" xfId="0" applyFont="1" applyFill="1" applyAlignment="1">
      <alignment wrapText="1"/>
    </xf>
    <xf numFmtId="0" fontId="19" fillId="0" borderId="3" xfId="0" applyFont="1" applyBorder="1" applyAlignment="1" applyProtection="1">
      <alignment horizontal="center" vertical="top" wrapText="1"/>
      <protection locked="0"/>
    </xf>
    <xf numFmtId="0" fontId="19" fillId="0" borderId="3" xfId="0" applyFont="1" applyBorder="1" applyAlignment="1" applyProtection="1">
      <alignment horizontal="center" vertical="center" wrapText="1"/>
      <protection locked="0"/>
    </xf>
    <xf numFmtId="0" fontId="18" fillId="2" borderId="3" xfId="0" applyFont="1" applyFill="1" applyBorder="1" applyAlignment="1" applyProtection="1">
      <alignment vertical="center" wrapText="1"/>
      <protection locked="0"/>
    </xf>
    <xf numFmtId="10" fontId="19" fillId="4" borderId="3" xfId="0" applyNumberFormat="1" applyFont="1" applyFill="1" applyBorder="1" applyAlignment="1" applyProtection="1">
      <alignment horizontal="center" vertical="center" shrinkToFit="1"/>
    </xf>
    <xf numFmtId="165" fontId="19" fillId="4" borderId="3" xfId="0" applyNumberFormat="1" applyFont="1" applyFill="1" applyBorder="1" applyAlignment="1" applyProtection="1">
      <alignment horizontal="center" vertical="center" shrinkToFit="1"/>
    </xf>
    <xf numFmtId="0" fontId="18" fillId="0" borderId="3" xfId="0" applyFont="1" applyBorder="1" applyAlignment="1" applyProtection="1">
      <alignment vertical="center"/>
      <protection locked="0"/>
    </xf>
    <xf numFmtId="0" fontId="18" fillId="0" borderId="0" xfId="0" applyFont="1" applyBorder="1" applyAlignment="1" applyProtection="1">
      <alignment horizontal="center" vertical="center"/>
      <protection locked="0"/>
    </xf>
    <xf numFmtId="0" fontId="18" fillId="0" borderId="0" xfId="0" applyFont="1" applyBorder="1" applyAlignment="1" applyProtection="1">
      <alignment vertical="center"/>
      <protection locked="0"/>
    </xf>
    <xf numFmtId="0" fontId="22" fillId="0" borderId="0" xfId="0" applyFont="1" applyBorder="1" applyAlignment="1" applyProtection="1">
      <alignment horizontal="left" vertical="top" wrapText="1"/>
      <protection locked="0"/>
    </xf>
    <xf numFmtId="0" fontId="21" fillId="0" borderId="0" xfId="0" applyFont="1" applyBorder="1" applyAlignment="1" applyProtection="1">
      <alignment horizontal="left" vertical="top"/>
      <protection locked="0"/>
    </xf>
    <xf numFmtId="0" fontId="18" fillId="0" borderId="0" xfId="0" applyFont="1" applyBorder="1" applyAlignment="1" applyProtection="1">
      <alignment horizontal="right"/>
      <protection locked="0"/>
    </xf>
    <xf numFmtId="0" fontId="18" fillId="0" borderId="32" xfId="0" applyFont="1" applyBorder="1" applyAlignment="1" applyProtection="1">
      <alignment horizontal="center" vertical="center" wrapText="1"/>
      <protection locked="0"/>
    </xf>
    <xf numFmtId="0" fontId="18" fillId="0" borderId="33" xfId="0" applyFont="1" applyBorder="1" applyAlignment="1" applyProtection="1">
      <alignment horizontal="center" vertical="center" wrapText="1"/>
      <protection locked="0"/>
    </xf>
    <xf numFmtId="0" fontId="18" fillId="0" borderId="34" xfId="0" applyFont="1" applyBorder="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18" fillId="0" borderId="0" xfId="0" applyFont="1" applyAlignment="1" applyProtection="1">
      <alignment horizontal="center" vertical="center" wrapText="1"/>
      <protection locked="0"/>
    </xf>
    <xf numFmtId="0" fontId="19" fillId="0" borderId="35" xfId="0" applyFont="1" applyBorder="1" applyAlignment="1" applyProtection="1">
      <alignment horizontal="center" wrapText="1"/>
      <protection locked="0"/>
    </xf>
    <xf numFmtId="0" fontId="19" fillId="0" borderId="5" xfId="0" applyFont="1" applyBorder="1" applyAlignment="1" applyProtection="1">
      <alignment horizontal="center" wrapText="1"/>
      <protection locked="0"/>
    </xf>
    <xf numFmtId="0" fontId="18" fillId="0" borderId="0" xfId="0" applyFont="1" applyBorder="1" applyAlignment="1" applyProtection="1">
      <alignment horizontal="left" vertical="top" wrapText="1"/>
      <protection locked="0"/>
    </xf>
    <xf numFmtId="0" fontId="18" fillId="0" borderId="35" xfId="0" applyFont="1" applyBorder="1" applyAlignment="1" applyProtection="1">
      <alignment horizontal="center" vertical="top" wrapText="1"/>
      <protection locked="0"/>
    </xf>
    <xf numFmtId="0" fontId="23" fillId="2" borderId="5" xfId="0" applyFont="1" applyFill="1" applyBorder="1" applyAlignment="1" applyProtection="1">
      <alignment horizontal="left" vertical="top" wrapText="1"/>
      <protection locked="0"/>
    </xf>
    <xf numFmtId="0" fontId="23" fillId="2" borderId="3" xfId="0" applyFont="1" applyFill="1" applyBorder="1" applyAlignment="1" applyProtection="1">
      <alignment horizontal="center" vertical="top" wrapText="1"/>
      <protection locked="0"/>
    </xf>
    <xf numFmtId="165" fontId="24" fillId="2" borderId="3" xfId="0" applyNumberFormat="1" applyFont="1" applyFill="1" applyBorder="1" applyAlignment="1" applyProtection="1">
      <alignment horizontal="center" shrinkToFit="1"/>
      <protection locked="0"/>
    </xf>
    <xf numFmtId="165" fontId="25" fillId="7" borderId="4" xfId="0" applyNumberFormat="1" applyFont="1" applyFill="1" applyBorder="1" applyAlignment="1" applyProtection="1">
      <alignment horizontal="center" vertical="center" shrinkToFit="1"/>
      <protection locked="0"/>
    </xf>
    <xf numFmtId="0" fontId="18" fillId="0" borderId="3" xfId="0" applyFont="1" applyBorder="1" applyAlignment="1" applyProtection="1">
      <alignment vertical="top" wrapText="1"/>
      <protection locked="0"/>
    </xf>
    <xf numFmtId="165" fontId="19" fillId="4" borderId="3" xfId="0" applyNumberFormat="1" applyFont="1" applyFill="1" applyBorder="1" applyAlignment="1" applyProtection="1">
      <alignment horizontal="center" shrinkToFit="1"/>
      <protection locked="0"/>
    </xf>
    <xf numFmtId="0" fontId="18" fillId="0" borderId="0" xfId="0" applyFont="1" applyBorder="1" applyAlignment="1" applyProtection="1">
      <alignment vertical="top" wrapText="1"/>
      <protection locked="0"/>
    </xf>
    <xf numFmtId="0" fontId="19" fillId="0" borderId="0" xfId="0" applyFont="1" applyBorder="1" applyAlignment="1" applyProtection="1">
      <alignment horizontal="left" vertical="top" wrapText="1"/>
      <protection locked="0"/>
    </xf>
    <xf numFmtId="0" fontId="18" fillId="0" borderId="0" xfId="0" applyFont="1" applyBorder="1" applyProtection="1">
      <protection locked="0"/>
    </xf>
    <xf numFmtId="0" fontId="22" fillId="0" borderId="0" xfId="0" applyFont="1" applyBorder="1" applyAlignment="1" applyProtection="1">
      <alignment horizontal="left" vertical="top"/>
      <protection locked="0"/>
    </xf>
    <xf numFmtId="0" fontId="18" fillId="0" borderId="0" xfId="0" applyFont="1" applyBorder="1" applyAlignment="1" applyProtection="1">
      <alignment horizontal="right" vertical="top" wrapText="1"/>
      <protection locked="0"/>
    </xf>
    <xf numFmtId="0" fontId="19" fillId="0" borderId="0" xfId="0" applyFont="1" applyBorder="1" applyAlignment="1" applyProtection="1">
      <alignment horizontal="right"/>
      <protection locked="0"/>
    </xf>
    <xf numFmtId="165" fontId="18" fillId="4" borderId="3" xfId="0" applyNumberFormat="1" applyFont="1" applyFill="1" applyBorder="1" applyAlignment="1" applyProtection="1">
      <alignment vertical="center" wrapText="1" shrinkToFit="1"/>
      <protection locked="0"/>
    </xf>
    <xf numFmtId="0" fontId="5" fillId="6" borderId="0" xfId="0" applyFont="1" applyFill="1" applyAlignment="1">
      <alignment wrapText="1"/>
    </xf>
    <xf numFmtId="0" fontId="18" fillId="2" borderId="3" xfId="0" applyFont="1" applyFill="1" applyBorder="1" applyAlignment="1" applyProtection="1">
      <alignment horizontal="left" vertical="top" wrapText="1"/>
      <protection locked="0"/>
    </xf>
    <xf numFmtId="165" fontId="25" fillId="7" borderId="3" xfId="0" applyNumberFormat="1" applyFont="1" applyFill="1" applyBorder="1" applyAlignment="1" applyProtection="1">
      <alignment horizontal="center" vertical="center" shrinkToFit="1"/>
      <protection locked="0"/>
    </xf>
    <xf numFmtId="0" fontId="23" fillId="2" borderId="36" xfId="0" applyFont="1" applyFill="1" applyBorder="1" applyAlignment="1" applyProtection="1">
      <alignment horizontal="left" vertical="top" wrapText="1"/>
      <protection locked="0"/>
    </xf>
    <xf numFmtId="165" fontId="24" fillId="2" borderId="3" xfId="0" applyNumberFormat="1" applyFont="1" applyFill="1" applyBorder="1" applyAlignment="1" applyProtection="1">
      <alignment horizontal="center" vertical="top" shrinkToFit="1"/>
      <protection locked="0"/>
    </xf>
    <xf numFmtId="167" fontId="24" fillId="2" borderId="3" xfId="0" applyNumberFormat="1" applyFont="1" applyFill="1" applyBorder="1" applyAlignment="1" applyProtection="1">
      <alignment horizontal="center" vertical="top" shrinkToFit="1"/>
      <protection locked="0"/>
    </xf>
    <xf numFmtId="166" fontId="19" fillId="2" borderId="3" xfId="0" applyNumberFormat="1" applyFont="1" applyFill="1" applyBorder="1" applyAlignment="1" applyProtection="1">
      <alignment horizontal="center" vertical="top" shrinkToFit="1"/>
      <protection locked="0"/>
    </xf>
    <xf numFmtId="1" fontId="19" fillId="4" borderId="3" xfId="0" applyNumberFormat="1" applyFont="1" applyFill="1" applyBorder="1" applyAlignment="1" applyProtection="1">
      <alignment horizontal="center" vertical="top" shrinkToFit="1"/>
      <protection locked="0"/>
    </xf>
    <xf numFmtId="0" fontId="18" fillId="0" borderId="0" xfId="0" applyFont="1" applyBorder="1" applyAlignment="1" applyProtection="1">
      <alignment wrapText="1"/>
      <protection locked="0"/>
    </xf>
    <xf numFmtId="0" fontId="18" fillId="0" borderId="0" xfId="0" applyFont="1" applyBorder="1" applyAlignment="1" applyProtection="1">
      <alignment horizontal="right" wrapText="1"/>
      <protection locked="0"/>
    </xf>
    <xf numFmtId="0" fontId="18" fillId="0" borderId="0" xfId="0" applyFont="1" applyBorder="1" applyAlignment="1" applyProtection="1">
      <alignment horizontal="center" wrapText="1"/>
      <protection locked="0"/>
    </xf>
    <xf numFmtId="0" fontId="26" fillId="0" borderId="0" xfId="0" applyFont="1" applyBorder="1" applyAlignment="1" applyProtection="1">
      <alignment horizontal="left" vertical="top" wrapText="1"/>
      <protection locked="0"/>
    </xf>
    <xf numFmtId="0" fontId="18" fillId="0" borderId="0" xfId="0" applyFont="1" applyBorder="1" applyAlignment="1" applyProtection="1">
      <alignment horizontal="left"/>
      <protection locked="0"/>
    </xf>
    <xf numFmtId="165" fontId="18" fillId="4" borderId="3" xfId="0" applyNumberFormat="1" applyFont="1" applyFill="1" applyBorder="1" applyAlignment="1" applyProtection="1">
      <alignment horizontal="left" vertical="center" wrapText="1" shrinkToFit="1"/>
    </xf>
    <xf numFmtId="165" fontId="19" fillId="4" borderId="3" xfId="0" applyNumberFormat="1" applyFont="1" applyFill="1" applyBorder="1" applyAlignment="1" applyProtection="1">
      <alignment horizontal="center" vertical="center" wrapText="1" shrinkToFit="1"/>
    </xf>
    <xf numFmtId="0" fontId="18" fillId="0" borderId="0" xfId="0" applyFont="1" applyAlignment="1" applyProtection="1">
      <alignment wrapText="1"/>
      <protection locked="0"/>
    </xf>
    <xf numFmtId="165" fontId="19" fillId="4" borderId="3" xfId="0" applyNumberFormat="1" applyFont="1" applyFill="1" applyBorder="1" applyAlignment="1" applyProtection="1">
      <alignment horizontal="left" vertical="center" wrapText="1" shrinkToFit="1"/>
    </xf>
    <xf numFmtId="0" fontId="19" fillId="0" borderId="35"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0" fontId="18" fillId="4" borderId="3" xfId="0" applyFont="1" applyFill="1" applyBorder="1" applyAlignment="1" applyProtection="1">
      <alignment horizontal="left" vertical="center" wrapText="1"/>
      <protection locked="0"/>
    </xf>
    <xf numFmtId="165" fontId="19" fillId="4" borderId="3" xfId="0" applyNumberFormat="1" applyFont="1" applyFill="1" applyBorder="1" applyAlignment="1" applyProtection="1">
      <alignment horizontal="center" vertical="center" shrinkToFit="1"/>
      <protection locked="0"/>
    </xf>
    <xf numFmtId="9" fontId="19" fillId="4" borderId="3" xfId="2"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left" vertical="center" wrapText="1"/>
      <protection locked="0"/>
    </xf>
    <xf numFmtId="165" fontId="20" fillId="2" borderId="3" xfId="1" applyNumberFormat="1" applyFont="1" applyFill="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18" fillId="0" borderId="37"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9" fillId="4" borderId="3" xfId="0" applyFont="1" applyFill="1" applyBorder="1" applyAlignment="1" applyProtection="1">
      <alignment horizontal="left" vertical="center" wrapText="1"/>
      <protection locked="0"/>
    </xf>
    <xf numFmtId="165" fontId="25" fillId="3" borderId="4" xfId="0" applyNumberFormat="1" applyFont="1" applyFill="1" applyBorder="1" applyAlignment="1" applyProtection="1">
      <alignment horizontal="center" vertical="center" shrinkToFit="1"/>
      <protection locked="0"/>
    </xf>
    <xf numFmtId="0" fontId="2" fillId="6" borderId="0" xfId="0" applyFont="1" applyFill="1"/>
    <xf numFmtId="167" fontId="25" fillId="3" borderId="4" xfId="0" applyNumberFormat="1" applyFont="1" applyFill="1" applyBorder="1" applyAlignment="1" applyProtection="1">
      <alignment horizontal="center" vertical="center" shrinkToFit="1"/>
      <protection locked="0"/>
    </xf>
    <xf numFmtId="165" fontId="25" fillId="3" borderId="4" xfId="1" applyNumberFormat="1" applyFont="1" applyFill="1" applyBorder="1" applyAlignment="1" applyProtection="1">
      <alignment horizontal="center" vertical="center" shrinkToFit="1"/>
      <protection locked="0"/>
    </xf>
    <xf numFmtId="166" fontId="25" fillId="3" borderId="39" xfId="0" applyNumberFormat="1" applyFont="1" applyFill="1" applyBorder="1" applyAlignment="1" applyProtection="1">
      <alignment horizontal="center" vertical="center" shrinkToFit="1"/>
      <protection locked="0"/>
    </xf>
    <xf numFmtId="0" fontId="19" fillId="4" borderId="3" xfId="0" applyFont="1" applyFill="1" applyBorder="1" applyAlignment="1" applyProtection="1">
      <alignment horizontal="right" vertical="center" wrapText="1"/>
      <protection locked="0"/>
    </xf>
    <xf numFmtId="0" fontId="18" fillId="0" borderId="40" xfId="0" applyFont="1" applyBorder="1" applyAlignment="1" applyProtection="1">
      <alignment horizontal="center" vertical="center" wrapText="1"/>
      <protection locked="0"/>
    </xf>
    <xf numFmtId="0" fontId="18" fillId="0" borderId="41" xfId="0" applyFont="1" applyBorder="1" applyAlignment="1" applyProtection="1">
      <alignment horizontal="center" vertical="center" wrapText="1"/>
      <protection locked="0"/>
    </xf>
    <xf numFmtId="0" fontId="19" fillId="0" borderId="42" xfId="0" applyFont="1" applyBorder="1" applyAlignment="1" applyProtection="1">
      <alignment horizontal="center" wrapText="1"/>
      <protection locked="0"/>
    </xf>
    <xf numFmtId="0" fontId="18" fillId="0" borderId="35" xfId="0" applyFont="1" applyFill="1" applyBorder="1" applyAlignment="1" applyProtection="1">
      <alignment horizontal="center" wrapText="1"/>
      <protection locked="0"/>
    </xf>
    <xf numFmtId="0" fontId="18" fillId="4" borderId="3" xfId="0" applyFont="1" applyFill="1" applyBorder="1" applyAlignment="1" applyProtection="1">
      <alignment horizontal="left" vertical="top" wrapText="1"/>
      <protection locked="0"/>
    </xf>
    <xf numFmtId="165" fontId="19" fillId="4" borderId="42" xfId="0" applyNumberFormat="1" applyFont="1" applyFill="1" applyBorder="1" applyAlignment="1" applyProtection="1">
      <alignment horizontal="center" vertical="top" wrapText="1"/>
      <protection locked="0"/>
    </xf>
    <xf numFmtId="10" fontId="19" fillId="4" borderId="42" xfId="2" applyNumberFormat="1" applyFont="1" applyFill="1" applyBorder="1" applyAlignment="1" applyProtection="1">
      <alignment horizontal="center" vertical="top" wrapText="1"/>
      <protection locked="0"/>
    </xf>
    <xf numFmtId="0" fontId="18" fillId="4" borderId="43" xfId="0" applyFont="1" applyFill="1" applyBorder="1" applyAlignment="1" applyProtection="1">
      <alignment horizontal="left" vertical="top" wrapText="1"/>
      <protection locked="0"/>
    </xf>
    <xf numFmtId="166" fontId="19" fillId="4" borderId="44" xfId="0" applyNumberFormat="1" applyFont="1" applyFill="1" applyBorder="1" applyAlignment="1" applyProtection="1">
      <alignment horizontal="center" vertical="top" wrapText="1"/>
      <protection locked="0"/>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center" wrapText="1"/>
      <protection locked="0"/>
    </xf>
    <xf numFmtId="0" fontId="18" fillId="0" borderId="30"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wrapText="1"/>
      <protection locked="0"/>
    </xf>
    <xf numFmtId="0" fontId="18" fillId="0" borderId="38" xfId="0" applyFont="1" applyBorder="1" applyAlignment="1" applyProtection="1">
      <alignment horizontal="center" vertical="center" wrapText="1"/>
      <protection locked="0"/>
    </xf>
    <xf numFmtId="0" fontId="18" fillId="0" borderId="37" xfId="0" applyFont="1" applyBorder="1" applyAlignment="1" applyProtection="1">
      <alignment horizontal="center" vertical="center" wrapText="1"/>
      <protection locked="0"/>
    </xf>
    <xf numFmtId="0" fontId="18" fillId="4" borderId="30" xfId="0" applyFont="1" applyFill="1" applyBorder="1" applyAlignment="1" applyProtection="1">
      <alignment horizontal="left" vertical="center" wrapText="1"/>
      <protection locked="0"/>
    </xf>
    <xf numFmtId="0" fontId="18" fillId="4" borderId="31" xfId="0" applyFont="1" applyFill="1" applyBorder="1" applyAlignment="1" applyProtection="1">
      <alignment horizontal="left" vertical="center" wrapText="1"/>
      <protection locked="0"/>
    </xf>
    <xf numFmtId="0" fontId="12" fillId="0" borderId="0" xfId="0" applyFont="1" applyAlignment="1" applyProtection="1">
      <alignment horizontal="left" wrapText="1"/>
      <protection locked="0"/>
    </xf>
    <xf numFmtId="0" fontId="18" fillId="0" borderId="3" xfId="0" applyFont="1" applyBorder="1" applyAlignment="1" applyProtection="1">
      <alignment horizontal="center" vertical="center" wrapText="1"/>
      <protection locked="0"/>
    </xf>
    <xf numFmtId="0" fontId="18" fillId="4" borderId="5" xfId="0" applyFont="1" applyFill="1" applyBorder="1" applyAlignment="1" applyProtection="1">
      <alignment horizontal="left" vertical="center" wrapText="1"/>
      <protection locked="0"/>
    </xf>
    <xf numFmtId="0" fontId="18" fillId="4" borderId="6" xfId="0" applyFont="1" applyFill="1" applyBorder="1" applyAlignment="1" applyProtection="1">
      <alignment horizontal="left" vertical="center" wrapText="1"/>
      <protection locked="0"/>
    </xf>
    <xf numFmtId="0" fontId="8" fillId="0" borderId="0" xfId="0" applyFont="1" applyBorder="1" applyAlignment="1" applyProtection="1">
      <alignment horizontal="left" vertical="top" wrapText="1"/>
      <protection locked="0"/>
    </xf>
    <xf numFmtId="0" fontId="26" fillId="0" borderId="0" xfId="0" applyFont="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29" fillId="0" borderId="0" xfId="0" applyFont="1" applyBorder="1" applyAlignment="1" applyProtection="1">
      <alignment horizontal="left" vertical="top" wrapText="1"/>
      <protection locked="0"/>
    </xf>
    <xf numFmtId="0" fontId="6" fillId="5" borderId="0" xfId="0" applyFont="1" applyFill="1" applyBorder="1" applyAlignment="1" applyProtection="1">
      <alignment vertical="center" wrapText="1"/>
      <protection locked="0"/>
    </xf>
    <xf numFmtId="0" fontId="17" fillId="0" borderId="7" xfId="0" applyFont="1" applyBorder="1" applyAlignment="1" applyProtection="1">
      <alignment vertical="top" wrapText="1"/>
      <protection locked="0"/>
    </xf>
    <xf numFmtId="0" fontId="17" fillId="0" borderId="20" xfId="0" applyFont="1" applyBorder="1" applyAlignment="1" applyProtection="1">
      <alignment vertical="top" wrapText="1"/>
      <protection locked="0"/>
    </xf>
    <xf numFmtId="0" fontId="17" fillId="0" borderId="29" xfId="0" applyFont="1" applyBorder="1" applyAlignment="1" applyProtection="1">
      <alignment vertical="top" wrapText="1"/>
      <protection locked="0"/>
    </xf>
    <xf numFmtId="0" fontId="17" fillId="0" borderId="22" xfId="0" applyFont="1" applyBorder="1" applyAlignment="1" applyProtection="1">
      <alignment vertical="top" wrapText="1"/>
      <protection locked="0"/>
    </xf>
    <xf numFmtId="0" fontId="8" fillId="0" borderId="23" xfId="0" applyFont="1" applyBorder="1" applyAlignment="1" applyProtection="1">
      <alignment vertical="top" wrapText="1"/>
      <protection locked="0"/>
    </xf>
    <xf numFmtId="0" fontId="8" fillId="0" borderId="24" xfId="0" applyFont="1" applyBorder="1" applyAlignment="1" applyProtection="1">
      <alignment vertical="top" wrapText="1"/>
      <protection locked="0"/>
    </xf>
    <xf numFmtId="0" fontId="12" fillId="0" borderId="3" xfId="0" applyFont="1" applyBorder="1" applyAlignment="1" applyProtection="1">
      <alignment horizontal="left" vertical="top" wrapText="1"/>
      <protection locked="0"/>
    </xf>
    <xf numFmtId="0" fontId="8" fillId="0" borderId="10" xfId="0" applyFont="1" applyBorder="1" applyAlignment="1" applyProtection="1">
      <alignment vertical="top" wrapText="1"/>
      <protection locked="0"/>
    </xf>
    <xf numFmtId="0" fontId="8" fillId="0" borderId="8"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14" fillId="0" borderId="10" xfId="0" applyFont="1" applyBorder="1" applyAlignment="1" applyProtection="1">
      <alignment vertical="top" wrapText="1"/>
      <protection locked="0"/>
    </xf>
    <xf numFmtId="0" fontId="14" fillId="0" borderId="8" xfId="0" applyFont="1" applyBorder="1" applyAlignment="1" applyProtection="1">
      <alignment vertical="top" wrapText="1"/>
      <protection locked="0"/>
    </xf>
    <xf numFmtId="0" fontId="14" fillId="0" borderId="9" xfId="0" applyFont="1" applyBorder="1" applyAlignment="1" applyProtection="1">
      <alignment vertical="top" wrapText="1"/>
      <protection locked="0"/>
    </xf>
    <xf numFmtId="0" fontId="6" fillId="5" borderId="0" xfId="0" applyFont="1" applyFill="1" applyBorder="1" applyAlignment="1" applyProtection="1">
      <alignment horizontal="left" wrapText="1"/>
      <protection locked="0"/>
    </xf>
    <xf numFmtId="0" fontId="14" fillId="0" borderId="0" xfId="0" applyFont="1" applyBorder="1" applyAlignment="1" applyProtection="1">
      <alignment horizontal="left" vertical="top" wrapText="1"/>
      <protection locked="0"/>
    </xf>
    <xf numFmtId="0" fontId="16" fillId="5" borderId="0" xfId="0" applyFont="1" applyFill="1" applyBorder="1" applyAlignment="1" applyProtection="1">
      <alignment horizontal="left"/>
      <protection locked="0"/>
    </xf>
    <xf numFmtId="0" fontId="12" fillId="0" borderId="0" xfId="0" applyFont="1" applyBorder="1" applyAlignment="1" applyProtection="1">
      <alignment vertical="top" wrapText="1"/>
      <protection locked="0"/>
    </xf>
    <xf numFmtId="0" fontId="14" fillId="0" borderId="22" xfId="0" applyNumberFormat="1" applyFont="1" applyBorder="1" applyAlignment="1" applyProtection="1">
      <alignment vertical="top" wrapText="1"/>
      <protection locked="0"/>
    </xf>
    <xf numFmtId="0" fontId="14" fillId="0" borderId="23" xfId="0" applyFont="1" applyBorder="1" applyAlignment="1" applyProtection="1">
      <alignment vertical="top" wrapText="1"/>
      <protection locked="0"/>
    </xf>
    <xf numFmtId="0" fontId="14" fillId="0" borderId="24" xfId="0" applyFont="1" applyBorder="1" applyAlignment="1" applyProtection="1">
      <alignment vertical="top" wrapText="1"/>
      <protection locked="0"/>
    </xf>
    <xf numFmtId="0" fontId="8" fillId="0" borderId="25" xfId="0" applyFont="1" applyBorder="1" applyAlignment="1" applyProtection="1">
      <alignment vertical="top" wrapText="1"/>
      <protection locked="0"/>
    </xf>
    <xf numFmtId="0" fontId="8" fillId="0" borderId="11" xfId="0" applyFont="1" applyBorder="1" applyAlignment="1" applyProtection="1">
      <alignment vertical="top" wrapText="1"/>
      <protection locked="0"/>
    </xf>
    <xf numFmtId="0" fontId="8" fillId="0" borderId="26" xfId="0" applyFont="1" applyBorder="1" applyAlignment="1" applyProtection="1">
      <alignment vertical="top" wrapText="1"/>
      <protection locked="0"/>
    </xf>
    <xf numFmtId="0" fontId="12" fillId="0" borderId="27" xfId="0" applyFont="1" applyBorder="1" applyAlignment="1" applyProtection="1">
      <protection locked="0"/>
    </xf>
    <xf numFmtId="0" fontId="17" fillId="0" borderId="28" xfId="0" applyFont="1" applyBorder="1" applyAlignment="1" applyProtection="1">
      <alignment vertical="top" wrapText="1"/>
      <protection locked="0"/>
    </xf>
    <xf numFmtId="0" fontId="17" fillId="0" borderId="12" xfId="0" applyFont="1" applyBorder="1" applyAlignment="1" applyProtection="1">
      <alignment vertical="top" wrapText="1"/>
      <protection locked="0"/>
    </xf>
    <xf numFmtId="0" fontId="17" fillId="0" borderId="13" xfId="0" applyFont="1" applyBorder="1" applyAlignment="1" applyProtection="1">
      <alignment vertical="top" wrapText="1"/>
      <protection locked="0"/>
    </xf>
    <xf numFmtId="0" fontId="17" fillId="0" borderId="10" xfId="0" applyFont="1" applyBorder="1" applyAlignment="1" applyProtection="1">
      <alignment vertical="top" wrapText="1"/>
      <protection locked="0"/>
    </xf>
    <xf numFmtId="0" fontId="17" fillId="0" borderId="8" xfId="0" applyFont="1" applyBorder="1" applyAlignment="1" applyProtection="1">
      <alignment vertical="top" wrapText="1"/>
      <protection locked="0"/>
    </xf>
    <xf numFmtId="0" fontId="17" fillId="0" borderId="9" xfId="0" applyFont="1" applyBorder="1" applyAlignment="1" applyProtection="1">
      <alignment vertical="top" wrapText="1"/>
      <protection locked="0"/>
    </xf>
    <xf numFmtId="0" fontId="12" fillId="0" borderId="8" xfId="0" applyFont="1" applyFill="1" applyBorder="1" applyAlignment="1" applyProtection="1">
      <alignment vertical="top" wrapText="1"/>
      <protection locked="0"/>
    </xf>
    <xf numFmtId="0" fontId="12" fillId="0" borderId="9" xfId="0" applyFont="1" applyFill="1" applyBorder="1" applyAlignment="1" applyProtection="1">
      <alignment vertical="top" wrapText="1"/>
      <protection locked="0"/>
    </xf>
    <xf numFmtId="0" fontId="14" fillId="0" borderId="20" xfId="0" applyFont="1" applyFill="1" applyBorder="1" applyAlignment="1" applyProtection="1">
      <alignment horizontal="left" vertical="top" wrapText="1"/>
      <protection locked="0"/>
    </xf>
    <xf numFmtId="0" fontId="14" fillId="0" borderId="0" xfId="0" applyFont="1" applyFill="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0" fontId="13" fillId="0" borderId="0" xfId="0" applyFont="1" applyBorder="1" applyAlignment="1" applyProtection="1">
      <alignment horizontal="left" vertical="top"/>
      <protection locked="0"/>
    </xf>
    <xf numFmtId="0" fontId="14" fillId="0" borderId="0" xfId="0" applyFont="1" applyBorder="1" applyAlignment="1" applyProtection="1">
      <alignment horizontal="left" vertical="top"/>
      <protection locked="0"/>
    </xf>
    <xf numFmtId="0" fontId="13" fillId="0" borderId="8" xfId="0" applyFont="1" applyFill="1" applyBorder="1" applyAlignment="1" applyProtection="1">
      <alignment vertical="top" wrapText="1"/>
      <protection locked="0"/>
    </xf>
    <xf numFmtId="0" fontId="13" fillId="0" borderId="9" xfId="0" applyFont="1" applyFill="1" applyBorder="1" applyAlignment="1" applyProtection="1">
      <alignment vertical="top" wrapText="1"/>
      <protection locked="0"/>
    </xf>
    <xf numFmtId="0" fontId="8" fillId="0" borderId="0" xfId="0" applyFont="1" applyAlignment="1" applyProtection="1">
      <alignment horizontal="left" vertical="top" indent="2"/>
      <protection locked="0"/>
    </xf>
    <xf numFmtId="0" fontId="8" fillId="0" borderId="14" xfId="0" applyFont="1" applyBorder="1" applyAlignment="1" applyProtection="1">
      <alignment horizontal="left" vertical="top" indent="2"/>
      <protection locked="0"/>
    </xf>
    <xf numFmtId="0" fontId="8" fillId="0" borderId="0" xfId="0" applyFont="1" applyAlignment="1" applyProtection="1">
      <alignment horizontal="left" vertical="top" wrapText="1" indent="2"/>
      <protection locked="0"/>
    </xf>
    <xf numFmtId="0" fontId="8" fillId="0" borderId="14" xfId="0" applyFont="1" applyBorder="1" applyAlignment="1" applyProtection="1">
      <alignment horizontal="left" vertical="top" wrapText="1" indent="2"/>
      <protection locked="0"/>
    </xf>
    <xf numFmtId="0" fontId="12" fillId="0" borderId="0" xfId="0" applyFont="1" applyAlignment="1" applyProtection="1">
      <alignment vertical="top"/>
      <protection locked="0"/>
    </xf>
    <xf numFmtId="0" fontId="8" fillId="0" borderId="0" xfId="0" applyFont="1" applyAlignment="1" applyProtection="1">
      <alignment horizontal="left" vertical="top"/>
      <protection locked="0"/>
    </xf>
    <xf numFmtId="0" fontId="12" fillId="0" borderId="15" xfId="0" applyFont="1" applyBorder="1" applyAlignment="1" applyProtection="1">
      <alignment vertical="top" wrapText="1"/>
      <protection locked="0"/>
    </xf>
    <xf numFmtId="0" fontId="8" fillId="0" borderId="16" xfId="0" applyFont="1" applyBorder="1" applyAlignment="1" applyProtection="1">
      <alignment vertical="top" wrapText="1"/>
      <protection locked="0"/>
    </xf>
    <xf numFmtId="0" fontId="8" fillId="0" borderId="17" xfId="0" applyFont="1" applyBorder="1" applyAlignment="1" applyProtection="1">
      <alignment vertical="top" wrapText="1"/>
      <protection locked="0"/>
    </xf>
    <xf numFmtId="0" fontId="12" fillId="0" borderId="18" xfId="0" applyFont="1" applyBorder="1" applyAlignment="1" applyProtection="1">
      <alignment vertical="top" wrapText="1"/>
      <protection locked="0"/>
    </xf>
    <xf numFmtId="0" fontId="8" fillId="0" borderId="19" xfId="0" applyFont="1" applyBorder="1" applyAlignment="1" applyProtection="1">
      <alignment vertical="top" wrapText="1"/>
      <protection locked="0"/>
    </xf>
    <xf numFmtId="0" fontId="8" fillId="0" borderId="10"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12" fillId="0" borderId="8" xfId="0" applyFont="1" applyBorder="1" applyAlignment="1" applyProtection="1">
      <alignment vertical="top" wrapText="1"/>
      <protection locked="0"/>
    </xf>
    <xf numFmtId="0" fontId="12" fillId="0" borderId="9" xfId="0" applyFont="1" applyBorder="1" applyAlignment="1" applyProtection="1">
      <alignment vertical="top" wrapText="1"/>
      <protection locked="0"/>
    </xf>
    <xf numFmtId="0" fontId="14" fillId="0" borderId="11" xfId="0" applyFont="1" applyBorder="1" applyAlignment="1" applyProtection="1">
      <alignment vertical="top" wrapText="1"/>
      <protection locked="0"/>
    </xf>
    <xf numFmtId="0" fontId="12" fillId="0" borderId="12" xfId="0" applyFont="1" applyBorder="1" applyAlignment="1" applyProtection="1">
      <alignment vertical="top" wrapText="1"/>
      <protection locked="0"/>
    </xf>
    <xf numFmtId="0" fontId="12" fillId="0" borderId="13" xfId="0" applyFont="1" applyBorder="1" applyAlignment="1" applyProtection="1">
      <alignment vertical="top" wrapText="1"/>
      <protection locked="0"/>
    </xf>
    <xf numFmtId="0" fontId="15" fillId="0" borderId="0"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left" vertical="center" wrapText="1"/>
      <protection locked="0"/>
    </xf>
    <xf numFmtId="0" fontId="13" fillId="0" borderId="8" xfId="0" applyFont="1" applyBorder="1" applyAlignment="1" applyProtection="1">
      <alignment vertical="top" wrapText="1"/>
      <protection locked="0"/>
    </xf>
    <xf numFmtId="0" fontId="13" fillId="0" borderId="9" xfId="0" applyFont="1" applyBorder="1" applyAlignment="1" applyProtection="1">
      <alignment vertical="top" wrapText="1"/>
      <protection locked="0"/>
    </xf>
    <xf numFmtId="0" fontId="14" fillId="0" borderId="10"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 fillId="0" borderId="0" xfId="0" applyFont="1" applyAlignment="1" applyProtection="1">
      <alignment horizontal="center" vertical="center"/>
      <protection locked="0"/>
    </xf>
    <xf numFmtId="0" fontId="2" fillId="4" borderId="5" xfId="0" applyFont="1" applyFill="1" applyBorder="1" applyAlignment="1" applyProtection="1">
      <alignment horizontal="left" vertical="center" wrapText="1"/>
    </xf>
    <xf numFmtId="0" fontId="2" fillId="4" borderId="6" xfId="0" applyFont="1" applyFill="1" applyBorder="1" applyAlignment="1" applyProtection="1">
      <alignment horizontal="left" vertical="center" wrapText="1"/>
    </xf>
  </cellXfs>
  <cellStyles count="3">
    <cellStyle name="Денежный" xfId="1" builtinId="4"/>
    <cellStyle name="Обычный" xfId="0" builtinId="0"/>
    <cellStyle name="Процентный" xfId="2" builtinId="5"/>
  </cellStyles>
  <dxfs count="0"/>
  <tableStyles count="0" defaultTableStyle="TableStyleMedium9" defaultPivotStyle="PivotStyleLight16"/>
  <colors>
    <mruColors>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IV191"/>
  <sheetViews>
    <sheetView tabSelected="1" view="pageBreakPreview" zoomScale="70" zoomScaleNormal="40" zoomScaleSheetLayoutView="70" zoomScalePageLayoutView="40" workbookViewId="0">
      <selection sqref="A1:G1"/>
    </sheetView>
  </sheetViews>
  <sheetFormatPr defaultColWidth="9.109375" defaultRowHeight="21" x14ac:dyDescent="0.4"/>
  <cols>
    <col min="1" max="1" width="9.5546875" style="27" customWidth="1"/>
    <col min="2" max="2" width="71" style="28" customWidth="1"/>
    <col min="3" max="3" width="25" style="27" customWidth="1"/>
    <col min="4" max="4" width="19.88671875" style="27" customWidth="1"/>
    <col min="5" max="5" width="24.5546875" style="27" customWidth="1"/>
    <col min="6" max="7" width="16.6640625" style="27" customWidth="1"/>
    <col min="8" max="8" width="38.5546875" style="29" customWidth="1"/>
    <col min="9" max="16384" width="9.109375" style="29"/>
  </cols>
  <sheetData>
    <row r="1" spans="1:7" ht="31.8" x14ac:dyDescent="0.3">
      <c r="A1" s="238" t="s">
        <v>0</v>
      </c>
      <c r="B1" s="238"/>
      <c r="C1" s="238"/>
      <c r="D1" s="238"/>
      <c r="E1" s="238"/>
      <c r="F1" s="238"/>
      <c r="G1" s="238"/>
    </row>
    <row r="2" spans="1:7" ht="74.099999999999994" customHeight="1" x14ac:dyDescent="0.3">
      <c r="A2" s="239" t="s">
        <v>1</v>
      </c>
      <c r="B2" s="239"/>
      <c r="C2" s="239"/>
      <c r="D2" s="239"/>
      <c r="E2" s="239"/>
      <c r="F2" s="239"/>
      <c r="G2" s="239"/>
    </row>
    <row r="3" spans="1:7" ht="22.5" customHeight="1" x14ac:dyDescent="0.3">
      <c r="A3" s="30"/>
      <c r="B3" s="30"/>
      <c r="C3" s="30"/>
      <c r="D3" s="30"/>
      <c r="E3" s="30"/>
      <c r="F3" s="30"/>
      <c r="G3" s="30"/>
    </row>
    <row r="4" spans="1:7" s="12" customFormat="1" ht="26.4" x14ac:dyDescent="0.55000000000000004">
      <c r="A4" s="31" t="s">
        <v>2</v>
      </c>
      <c r="B4" s="31" t="s">
        <v>3</v>
      </c>
      <c r="C4" s="32"/>
      <c r="D4" s="32"/>
      <c r="E4" s="32"/>
      <c r="F4" s="32"/>
      <c r="G4" s="32"/>
    </row>
    <row r="5" spans="1:7" ht="21.6" x14ac:dyDescent="0.3">
      <c r="A5" s="33" t="s">
        <v>4</v>
      </c>
      <c r="B5" s="240" t="s">
        <v>5</v>
      </c>
      <c r="C5" s="240"/>
      <c r="D5" s="240"/>
      <c r="E5" s="240"/>
      <c r="F5" s="240"/>
      <c r="G5" s="241"/>
    </row>
    <row r="6" spans="1:7" x14ac:dyDescent="0.3">
      <c r="A6" s="187" t="s">
        <v>191</v>
      </c>
      <c r="B6" s="188"/>
      <c r="C6" s="188"/>
      <c r="D6" s="188"/>
      <c r="E6" s="188"/>
      <c r="F6" s="188"/>
      <c r="G6" s="189"/>
    </row>
    <row r="7" spans="1:7" x14ac:dyDescent="0.3">
      <c r="A7" s="187" t="s">
        <v>192</v>
      </c>
      <c r="B7" s="188"/>
      <c r="C7" s="188"/>
      <c r="D7" s="188"/>
      <c r="E7" s="188"/>
      <c r="F7" s="188"/>
      <c r="G7" s="189"/>
    </row>
    <row r="8" spans="1:7" x14ac:dyDescent="0.3">
      <c r="A8" s="187" t="s">
        <v>193</v>
      </c>
      <c r="B8" s="188"/>
      <c r="C8" s="188"/>
      <c r="D8" s="188"/>
      <c r="E8" s="188"/>
      <c r="F8" s="188"/>
      <c r="G8" s="189"/>
    </row>
    <row r="9" spans="1:7" x14ac:dyDescent="0.3">
      <c r="A9" s="187" t="s">
        <v>194</v>
      </c>
      <c r="B9" s="188"/>
      <c r="C9" s="188"/>
      <c r="D9" s="188"/>
      <c r="E9" s="188"/>
      <c r="F9" s="188"/>
      <c r="G9" s="189"/>
    </row>
    <row r="10" spans="1:7" x14ac:dyDescent="0.3">
      <c r="A10" s="242" t="s">
        <v>195</v>
      </c>
      <c r="B10" s="243"/>
      <c r="C10" s="243"/>
      <c r="D10" s="243"/>
      <c r="E10" s="243"/>
      <c r="F10" s="243"/>
      <c r="G10" s="244"/>
    </row>
    <row r="11" spans="1:7" ht="26.25" customHeight="1" x14ac:dyDescent="0.3">
      <c r="A11" s="34" t="s">
        <v>6</v>
      </c>
      <c r="B11" s="231" t="s">
        <v>7</v>
      </c>
      <c r="C11" s="231"/>
      <c r="D11" s="231"/>
      <c r="E11" s="231"/>
      <c r="F11" s="231"/>
      <c r="G11" s="232"/>
    </row>
    <row r="12" spans="1:7" x14ac:dyDescent="0.3">
      <c r="A12" s="228" t="s">
        <v>8</v>
      </c>
      <c r="B12" s="229"/>
      <c r="C12" s="229"/>
      <c r="D12" s="229"/>
      <c r="E12" s="229"/>
      <c r="F12" s="229"/>
      <c r="G12" s="230"/>
    </row>
    <row r="13" spans="1:7" x14ac:dyDescent="0.3">
      <c r="A13" s="228" t="s">
        <v>9</v>
      </c>
      <c r="B13" s="229"/>
      <c r="C13" s="229"/>
      <c r="D13" s="229"/>
      <c r="E13" s="229"/>
      <c r="F13" s="229"/>
      <c r="G13" s="230"/>
    </row>
    <row r="14" spans="1:7" x14ac:dyDescent="0.3">
      <c r="A14" s="228" t="s">
        <v>10</v>
      </c>
      <c r="B14" s="229"/>
      <c r="C14" s="229"/>
      <c r="D14" s="229"/>
      <c r="E14" s="229"/>
      <c r="F14" s="229"/>
      <c r="G14" s="230"/>
    </row>
    <row r="15" spans="1:7" ht="52.5" customHeight="1" x14ac:dyDescent="0.3">
      <c r="A15" s="228" t="s">
        <v>11</v>
      </c>
      <c r="B15" s="229"/>
      <c r="C15" s="229"/>
      <c r="D15" s="229"/>
      <c r="E15" s="229"/>
      <c r="F15" s="229"/>
      <c r="G15" s="230"/>
    </row>
    <row r="16" spans="1:7" ht="19.5" customHeight="1" x14ac:dyDescent="0.3">
      <c r="A16" s="34" t="s">
        <v>12</v>
      </c>
      <c r="B16" s="231" t="s">
        <v>13</v>
      </c>
      <c r="C16" s="231"/>
      <c r="D16" s="231"/>
      <c r="E16" s="231"/>
      <c r="F16" s="231"/>
      <c r="G16" s="232"/>
    </row>
    <row r="17" spans="1:8" ht="73.5" customHeight="1" x14ac:dyDescent="0.3">
      <c r="A17" s="233" t="s">
        <v>14</v>
      </c>
      <c r="B17" s="233"/>
      <c r="C17" s="233"/>
      <c r="D17" s="233"/>
      <c r="E17" s="233"/>
      <c r="F17" s="233"/>
      <c r="G17" s="233"/>
    </row>
    <row r="18" spans="1:8" ht="22.5" customHeight="1" x14ac:dyDescent="0.3">
      <c r="A18" s="34" t="s">
        <v>15</v>
      </c>
      <c r="B18" s="234" t="s">
        <v>16</v>
      </c>
      <c r="C18" s="234"/>
      <c r="D18" s="234"/>
      <c r="E18" s="234"/>
      <c r="F18" s="234"/>
      <c r="G18" s="235"/>
    </row>
    <row r="19" spans="1:8" ht="22.5" customHeight="1" x14ac:dyDescent="0.3">
      <c r="A19" s="236"/>
      <c r="B19" s="237"/>
      <c r="C19" s="237"/>
      <c r="D19" s="237"/>
      <c r="E19" s="237"/>
      <c r="F19" s="237"/>
      <c r="G19" s="237"/>
    </row>
    <row r="20" spans="1:8" ht="12" customHeight="1" x14ac:dyDescent="0.3">
      <c r="A20" s="35"/>
      <c r="B20" s="35"/>
      <c r="C20" s="35"/>
      <c r="D20" s="35"/>
      <c r="E20" s="35"/>
      <c r="F20" s="35"/>
      <c r="G20" s="35"/>
    </row>
    <row r="21" spans="1:8" ht="21.6" x14ac:dyDescent="0.4">
      <c r="A21" s="36" t="s">
        <v>17</v>
      </c>
      <c r="B21" s="36" t="s">
        <v>18</v>
      </c>
      <c r="D21" s="37">
        <f>C86</f>
        <v>388500</v>
      </c>
      <c r="E21" s="38"/>
      <c r="F21" s="39"/>
    </row>
    <row r="22" spans="1:8" ht="21.6" x14ac:dyDescent="0.4">
      <c r="A22" s="39" t="s">
        <v>19</v>
      </c>
      <c r="B22" s="39"/>
      <c r="D22" s="40"/>
      <c r="E22" s="38"/>
      <c r="F22" s="39"/>
    </row>
    <row r="23" spans="1:8" ht="52.5" customHeight="1" x14ac:dyDescent="0.4">
      <c r="A23" s="219" t="s">
        <v>20</v>
      </c>
      <c r="B23" s="219"/>
      <c r="C23" s="220"/>
      <c r="D23" s="37">
        <f>D86</f>
        <v>350000</v>
      </c>
      <c r="E23" s="38"/>
      <c r="F23" s="39"/>
    </row>
    <row r="24" spans="1:8" ht="29.25" customHeight="1" x14ac:dyDescent="0.4">
      <c r="A24" s="217" t="s">
        <v>21</v>
      </c>
      <c r="B24" s="217"/>
      <c r="C24" s="218"/>
      <c r="D24" s="37">
        <f>F86</f>
        <v>38500</v>
      </c>
      <c r="E24" s="38"/>
      <c r="F24" s="39"/>
    </row>
    <row r="25" spans="1:8" ht="27.75" customHeight="1" x14ac:dyDescent="0.4">
      <c r="A25" s="219" t="s">
        <v>22</v>
      </c>
      <c r="B25" s="219"/>
      <c r="C25" s="220"/>
      <c r="D25" s="37"/>
      <c r="E25" s="38"/>
      <c r="F25" s="39"/>
    </row>
    <row r="26" spans="1:8" ht="15.75" hidden="1" customHeight="1" x14ac:dyDescent="0.4">
      <c r="A26" s="39"/>
      <c r="B26" s="39"/>
      <c r="C26" s="39"/>
      <c r="D26" s="39"/>
      <c r="E26" s="39"/>
      <c r="F26" s="39"/>
    </row>
    <row r="27" spans="1:8" ht="25.5" customHeight="1" x14ac:dyDescent="0.4">
      <c r="A27" s="39"/>
      <c r="B27" s="39" t="s">
        <v>23</v>
      </c>
      <c r="C27" s="39"/>
      <c r="D27" s="39"/>
      <c r="E27" s="39"/>
      <c r="F27" s="39"/>
    </row>
    <row r="28" spans="1:8" ht="25.5" customHeight="1" x14ac:dyDescent="0.3">
      <c r="A28" s="41" t="s">
        <v>24</v>
      </c>
      <c r="B28" s="221" t="s">
        <v>25</v>
      </c>
      <c r="C28" s="221"/>
      <c r="D28" s="221"/>
      <c r="E28" s="221"/>
      <c r="F28" s="221"/>
      <c r="G28" s="221"/>
    </row>
    <row r="29" spans="1:8" ht="25.5" customHeight="1" x14ac:dyDescent="0.3">
      <c r="A29" s="222" t="s">
        <v>196</v>
      </c>
      <c r="B29" s="222"/>
      <c r="C29" s="222"/>
      <c r="D29" s="222"/>
      <c r="E29" s="222"/>
      <c r="F29" s="222"/>
      <c r="G29" s="222"/>
    </row>
    <row r="30" spans="1:8" ht="25.5" customHeight="1" x14ac:dyDescent="0.3">
      <c r="A30" s="222" t="s">
        <v>26</v>
      </c>
      <c r="B30" s="222"/>
      <c r="C30" s="222"/>
      <c r="D30" s="222"/>
      <c r="E30" s="222"/>
      <c r="F30" s="222"/>
      <c r="G30" s="222"/>
    </row>
    <row r="31" spans="1:8" ht="25.5" customHeight="1" x14ac:dyDescent="0.3">
      <c r="A31" s="222" t="s">
        <v>27</v>
      </c>
      <c r="B31" s="222"/>
      <c r="C31" s="222"/>
      <c r="D31" s="222"/>
      <c r="E31" s="222"/>
      <c r="F31" s="222"/>
      <c r="G31" s="222"/>
    </row>
    <row r="32" spans="1:8" ht="33" customHeight="1" x14ac:dyDescent="0.3">
      <c r="A32" s="222" t="s">
        <v>28</v>
      </c>
      <c r="B32" s="222"/>
      <c r="C32" s="222"/>
      <c r="D32" s="222"/>
      <c r="E32" s="222"/>
      <c r="F32" s="222"/>
      <c r="G32" s="222"/>
      <c r="H32" s="42"/>
    </row>
    <row r="33" spans="1:8" s="12" customFormat="1" ht="26.4" x14ac:dyDescent="0.55000000000000004">
      <c r="A33" s="43" t="s">
        <v>29</v>
      </c>
      <c r="B33" s="43" t="s">
        <v>30</v>
      </c>
      <c r="C33" s="43"/>
      <c r="D33" s="43"/>
      <c r="E33" s="43"/>
      <c r="F33" s="43"/>
      <c r="G33" s="32"/>
    </row>
    <row r="34" spans="1:8" ht="96" customHeight="1" x14ac:dyDescent="0.3">
      <c r="A34" s="223" t="s">
        <v>31</v>
      </c>
      <c r="B34" s="224"/>
      <c r="C34" s="224"/>
      <c r="D34" s="224"/>
      <c r="E34" s="224"/>
      <c r="F34" s="224"/>
      <c r="G34" s="225"/>
    </row>
    <row r="35" spans="1:8" ht="78" customHeight="1" x14ac:dyDescent="0.3">
      <c r="A35" s="226" t="s">
        <v>32</v>
      </c>
      <c r="B35" s="224"/>
      <c r="C35" s="224"/>
      <c r="D35" s="224"/>
      <c r="E35" s="224"/>
      <c r="F35" s="224"/>
      <c r="G35" s="227"/>
      <c r="H35" s="42"/>
    </row>
    <row r="36" spans="1:8" ht="21.75" customHeight="1" x14ac:dyDescent="0.3">
      <c r="A36" s="44" t="s">
        <v>33</v>
      </c>
      <c r="B36" s="207" t="s">
        <v>34</v>
      </c>
      <c r="C36" s="207"/>
      <c r="D36" s="207"/>
      <c r="E36" s="207"/>
      <c r="F36" s="207"/>
      <c r="G36" s="208"/>
    </row>
    <row r="37" spans="1:8" ht="315.75" customHeight="1" x14ac:dyDescent="0.3">
      <c r="A37" s="209" t="s">
        <v>35</v>
      </c>
      <c r="B37" s="209"/>
      <c r="C37" s="209"/>
      <c r="D37" s="209"/>
      <c r="E37" s="209"/>
      <c r="F37" s="209"/>
      <c r="G37" s="209"/>
    </row>
    <row r="38" spans="1:8" ht="24" customHeight="1" x14ac:dyDescent="0.3">
      <c r="A38" s="210"/>
      <c r="B38" s="210"/>
      <c r="C38" s="210"/>
      <c r="D38" s="210"/>
      <c r="E38" s="210"/>
      <c r="F38" s="210"/>
      <c r="G38" s="210"/>
    </row>
    <row r="39" spans="1:8" ht="30" customHeight="1" x14ac:dyDescent="0.3">
      <c r="A39" s="211" t="s">
        <v>36</v>
      </c>
      <c r="B39" s="211"/>
      <c r="C39" s="212"/>
      <c r="D39" s="45">
        <f>D169</f>
        <v>100000</v>
      </c>
      <c r="E39" s="46"/>
      <c r="F39" s="46"/>
      <c r="G39" s="46"/>
    </row>
    <row r="40" spans="1:8" ht="34.5" customHeight="1" x14ac:dyDescent="0.3">
      <c r="A40" s="213" t="s">
        <v>37</v>
      </c>
      <c r="B40" s="214"/>
      <c r="C40" s="214"/>
      <c r="D40" s="214"/>
      <c r="E40" s="214"/>
      <c r="F40" s="214"/>
      <c r="G40" s="214"/>
    </row>
    <row r="41" spans="1:8" ht="49.5" customHeight="1" x14ac:dyDescent="0.3">
      <c r="A41" s="211" t="s">
        <v>38</v>
      </c>
      <c r="B41" s="191"/>
      <c r="C41" s="191"/>
      <c r="D41" s="191"/>
      <c r="E41" s="191"/>
      <c r="F41" s="191"/>
      <c r="G41" s="191"/>
    </row>
    <row r="42" spans="1:8" ht="22.5" customHeight="1" x14ac:dyDescent="0.3">
      <c r="A42" s="215" t="s">
        <v>39</v>
      </c>
      <c r="B42" s="215"/>
      <c r="C42" s="215"/>
      <c r="D42" s="215"/>
      <c r="E42" s="215"/>
      <c r="F42" s="216"/>
      <c r="G42" s="47"/>
    </row>
    <row r="43" spans="1:8" x14ac:dyDescent="0.3">
      <c r="A43" s="191" t="s">
        <v>40</v>
      </c>
      <c r="B43" s="191"/>
      <c r="C43" s="191"/>
      <c r="D43" s="191"/>
      <c r="E43" s="191"/>
      <c r="F43" s="191"/>
      <c r="G43" s="191"/>
    </row>
    <row r="44" spans="1:8" x14ac:dyDescent="0.3">
      <c r="A44" s="191"/>
      <c r="B44" s="191"/>
      <c r="C44" s="191"/>
      <c r="D44" s="191"/>
      <c r="E44" s="191"/>
      <c r="F44" s="191"/>
      <c r="G44" s="191"/>
    </row>
    <row r="45" spans="1:8" s="12" customFormat="1" ht="21" customHeight="1" x14ac:dyDescent="0.55000000000000004">
      <c r="A45" s="192" t="s">
        <v>41</v>
      </c>
      <c r="B45" s="192"/>
      <c r="C45" s="192"/>
      <c r="D45" s="192"/>
      <c r="E45" s="192"/>
      <c r="F45" s="192"/>
      <c r="G45" s="48"/>
    </row>
    <row r="46" spans="1:8" ht="18.75" customHeight="1" x14ac:dyDescent="0.3">
      <c r="A46" s="49" t="s">
        <v>42</v>
      </c>
      <c r="B46" s="193" t="s">
        <v>43</v>
      </c>
      <c r="C46" s="193"/>
      <c r="D46" s="193"/>
      <c r="E46" s="193"/>
      <c r="F46" s="193"/>
      <c r="G46" s="193"/>
    </row>
    <row r="47" spans="1:8" ht="380.25" customHeight="1" x14ac:dyDescent="0.3">
      <c r="A47" s="194" t="s">
        <v>44</v>
      </c>
      <c r="B47" s="195"/>
      <c r="C47" s="195"/>
      <c r="D47" s="195"/>
      <c r="E47" s="195"/>
      <c r="F47" s="195"/>
      <c r="G47" s="196"/>
    </row>
    <row r="48" spans="1:8" ht="15.75" customHeight="1" x14ac:dyDescent="0.3">
      <c r="A48" s="197"/>
      <c r="B48" s="198"/>
      <c r="C48" s="198"/>
      <c r="D48" s="198"/>
      <c r="E48" s="198"/>
      <c r="F48" s="198"/>
      <c r="G48" s="199"/>
    </row>
    <row r="49" spans="1:10" ht="24.75" customHeight="1" x14ac:dyDescent="0.45">
      <c r="A49" s="50" t="s">
        <v>45</v>
      </c>
      <c r="B49" s="200" t="s">
        <v>46</v>
      </c>
      <c r="C49" s="200"/>
      <c r="D49" s="200"/>
      <c r="E49" s="200"/>
      <c r="F49" s="200"/>
      <c r="G49" s="200"/>
    </row>
    <row r="50" spans="1:10" ht="32.25" customHeight="1" x14ac:dyDescent="0.3">
      <c r="A50" s="201" t="s">
        <v>47</v>
      </c>
      <c r="B50" s="202"/>
      <c r="C50" s="202"/>
      <c r="D50" s="202"/>
      <c r="E50" s="202"/>
      <c r="F50" s="202"/>
      <c r="G50" s="203"/>
    </row>
    <row r="51" spans="1:10" ht="36" customHeight="1" x14ac:dyDescent="0.3">
      <c r="A51" s="204" t="s">
        <v>48</v>
      </c>
      <c r="B51" s="205"/>
      <c r="C51" s="205"/>
      <c r="D51" s="205"/>
      <c r="E51" s="205"/>
      <c r="F51" s="205"/>
      <c r="G51" s="206"/>
    </row>
    <row r="52" spans="1:10" ht="54" customHeight="1" x14ac:dyDescent="0.3">
      <c r="A52" s="177" t="s">
        <v>49</v>
      </c>
      <c r="B52" s="178"/>
      <c r="C52" s="178"/>
      <c r="D52" s="178"/>
      <c r="E52" s="178"/>
      <c r="F52" s="178"/>
      <c r="G52" s="179"/>
    </row>
    <row r="53" spans="1:10" ht="76.5" customHeight="1" x14ac:dyDescent="0.3">
      <c r="A53" s="180" t="s">
        <v>50</v>
      </c>
      <c r="B53" s="181"/>
      <c r="C53" s="181"/>
      <c r="D53" s="181"/>
      <c r="E53" s="181"/>
      <c r="F53" s="181"/>
      <c r="G53" s="182"/>
    </row>
    <row r="54" spans="1:10" ht="84" x14ac:dyDescent="0.3">
      <c r="A54" s="183" t="s">
        <v>51</v>
      </c>
      <c r="B54" s="183"/>
      <c r="C54" s="51" t="s">
        <v>52</v>
      </c>
      <c r="D54" s="51" t="s">
        <v>53</v>
      </c>
      <c r="E54" s="51" t="s">
        <v>54</v>
      </c>
      <c r="F54" s="51" t="s">
        <v>55</v>
      </c>
      <c r="G54" s="51" t="s">
        <v>54</v>
      </c>
    </row>
    <row r="55" spans="1:10" ht="50.25" customHeight="1" x14ac:dyDescent="0.3">
      <c r="A55" s="52">
        <v>1</v>
      </c>
      <c r="B55" s="53" t="s">
        <v>56</v>
      </c>
      <c r="C55" s="54">
        <v>0</v>
      </c>
      <c r="D55" s="55">
        <v>0</v>
      </c>
      <c r="E55" s="56">
        <f>C55*D55</f>
        <v>0</v>
      </c>
      <c r="F55" s="56">
        <f>E55*0.34</f>
        <v>0</v>
      </c>
      <c r="G55" s="57">
        <f>E55+F55</f>
        <v>0</v>
      </c>
    </row>
    <row r="56" spans="1:10" ht="21.75" customHeight="1" x14ac:dyDescent="0.3">
      <c r="A56" s="53"/>
      <c r="B56" s="53" t="s">
        <v>57</v>
      </c>
      <c r="C56" s="53"/>
      <c r="D56" s="53"/>
      <c r="E56" s="53"/>
      <c r="F56" s="53"/>
      <c r="G56" s="57">
        <f>G55</f>
        <v>0</v>
      </c>
    </row>
    <row r="57" spans="1:10" ht="21.75" customHeight="1" x14ac:dyDescent="0.3">
      <c r="A57" s="38"/>
      <c r="B57" s="38"/>
      <c r="C57" s="38"/>
      <c r="D57" s="38"/>
      <c r="E57" s="38"/>
      <c r="F57" s="38"/>
      <c r="G57" s="38"/>
      <c r="H57" s="58"/>
      <c r="I57" s="58"/>
      <c r="J57" s="58"/>
    </row>
    <row r="58" spans="1:10" ht="21.6" x14ac:dyDescent="0.45">
      <c r="A58" s="59" t="s">
        <v>58</v>
      </c>
      <c r="B58" s="60" t="s">
        <v>59</v>
      </c>
    </row>
    <row r="59" spans="1:10" ht="299.25" customHeight="1" x14ac:dyDescent="0.3">
      <c r="A59" s="184" t="s">
        <v>60</v>
      </c>
      <c r="B59" s="185"/>
      <c r="C59" s="185"/>
      <c r="D59" s="185"/>
      <c r="E59" s="185"/>
      <c r="F59" s="185"/>
      <c r="G59" s="186"/>
    </row>
    <row r="60" spans="1:10" ht="313.5" customHeight="1" x14ac:dyDescent="0.3">
      <c r="A60" s="187" t="s">
        <v>61</v>
      </c>
      <c r="B60" s="188"/>
      <c r="C60" s="188"/>
      <c r="D60" s="188"/>
      <c r="E60" s="188"/>
      <c r="F60" s="188"/>
      <c r="G60" s="189"/>
    </row>
    <row r="61" spans="1:10" ht="178.5" customHeight="1" x14ac:dyDescent="0.3">
      <c r="A61" s="184" t="s">
        <v>62</v>
      </c>
      <c r="B61" s="185"/>
      <c r="C61" s="185"/>
      <c r="D61" s="185"/>
      <c r="E61" s="185"/>
      <c r="F61" s="185"/>
      <c r="G61" s="186"/>
    </row>
    <row r="62" spans="1:10" ht="195.9" customHeight="1" x14ac:dyDescent="0.3">
      <c r="A62" s="184" t="s">
        <v>63</v>
      </c>
      <c r="B62" s="185"/>
      <c r="C62" s="185"/>
      <c r="D62" s="185"/>
      <c r="E62" s="185"/>
      <c r="F62" s="185"/>
      <c r="G62" s="186"/>
    </row>
    <row r="63" spans="1:10" ht="81" customHeight="1" x14ac:dyDescent="0.3">
      <c r="A63" s="184" t="s">
        <v>64</v>
      </c>
      <c r="B63" s="185"/>
      <c r="C63" s="185"/>
      <c r="D63" s="185"/>
      <c r="E63" s="185"/>
      <c r="F63" s="185"/>
      <c r="G63" s="186"/>
    </row>
    <row r="64" spans="1:10" ht="18.75" customHeight="1" x14ac:dyDescent="0.3">
      <c r="A64" s="61"/>
      <c r="B64" s="61"/>
      <c r="C64" s="61"/>
      <c r="D64" s="61"/>
      <c r="E64" s="61"/>
      <c r="F64" s="61"/>
      <c r="G64" s="61"/>
    </row>
    <row r="65" spans="1:256" s="12" customFormat="1" ht="26.4" x14ac:dyDescent="0.55000000000000004">
      <c r="A65" s="32">
        <v>4</v>
      </c>
      <c r="B65" s="190" t="s">
        <v>65</v>
      </c>
      <c r="C65" s="190"/>
      <c r="D65" s="62"/>
      <c r="E65" s="62"/>
      <c r="F65" s="62"/>
      <c r="G65" s="62"/>
    </row>
    <row r="66" spans="1:256" ht="21.6" x14ac:dyDescent="0.45">
      <c r="A66" s="167" t="s">
        <v>66</v>
      </c>
      <c r="B66" s="167"/>
      <c r="C66" s="167"/>
      <c r="D66" s="167"/>
      <c r="E66" s="167"/>
      <c r="F66" s="167"/>
      <c r="G66" s="167"/>
    </row>
    <row r="67" spans="1:256" s="13" customFormat="1" x14ac:dyDescent="0.4">
      <c r="A67" s="63"/>
      <c r="B67" s="63"/>
      <c r="C67" s="64" t="s">
        <v>67</v>
      </c>
      <c r="D67" s="63"/>
      <c r="E67" s="63"/>
      <c r="F67" s="63"/>
      <c r="G67" s="63"/>
    </row>
    <row r="68" spans="1:256" s="14" customFormat="1" ht="40.799999999999997" x14ac:dyDescent="0.35">
      <c r="A68" s="65" t="s">
        <v>68</v>
      </c>
      <c r="B68" s="66" t="s">
        <v>69</v>
      </c>
      <c r="C68" s="66" t="s">
        <v>70</v>
      </c>
      <c r="D68" s="67"/>
      <c r="E68" s="67"/>
      <c r="F68" s="67"/>
      <c r="G68" s="67"/>
    </row>
    <row r="69" spans="1:256" s="15" customFormat="1" x14ac:dyDescent="0.4">
      <c r="A69" s="68">
        <v>1</v>
      </c>
      <c r="B69" s="68">
        <v>2</v>
      </c>
      <c r="C69" s="68">
        <v>3</v>
      </c>
      <c r="D69" s="69"/>
      <c r="E69" s="69"/>
      <c r="F69" s="69"/>
      <c r="G69" s="69"/>
    </row>
    <row r="70" spans="1:256" s="15" customFormat="1" ht="40.799999999999997" x14ac:dyDescent="0.4">
      <c r="A70" s="66">
        <v>1</v>
      </c>
      <c r="B70" s="70" t="s">
        <v>71</v>
      </c>
      <c r="C70" s="71">
        <v>0</v>
      </c>
      <c r="D70" s="69"/>
      <c r="E70" s="69"/>
      <c r="F70" s="69"/>
      <c r="G70" s="69"/>
    </row>
    <row r="71" spans="1:256" s="13" customFormat="1" x14ac:dyDescent="0.35">
      <c r="A71" s="73"/>
      <c r="B71" s="74" t="s">
        <v>72</v>
      </c>
      <c r="C71" s="75">
        <f>SUM(C70:C70)</f>
        <v>0</v>
      </c>
      <c r="D71" s="76"/>
      <c r="E71" s="76"/>
      <c r="F71" s="76"/>
      <c r="G71" s="76"/>
    </row>
    <row r="72" spans="1:256" s="15" customFormat="1" ht="17.25" customHeight="1" x14ac:dyDescent="0.4">
      <c r="A72" s="69"/>
      <c r="B72" s="77"/>
      <c r="C72" s="77"/>
      <c r="D72" s="69"/>
      <c r="E72" s="69"/>
      <c r="F72" s="69"/>
      <c r="G72" s="69"/>
    </row>
    <row r="73" spans="1:256" s="16" customFormat="1" ht="21.6" x14ac:dyDescent="0.45">
      <c r="A73" s="167" t="s">
        <v>73</v>
      </c>
      <c r="B73" s="167"/>
      <c r="C73" s="167"/>
      <c r="D73" s="167"/>
      <c r="E73" s="167"/>
      <c r="F73" s="167"/>
      <c r="G73" s="167"/>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4"/>
      <c r="BR73" s="174"/>
      <c r="BS73" s="174"/>
      <c r="BT73" s="174"/>
      <c r="BU73" s="174"/>
      <c r="BV73" s="174"/>
      <c r="BW73" s="174"/>
      <c r="BX73" s="174"/>
      <c r="BY73" s="174"/>
      <c r="BZ73" s="174"/>
      <c r="CA73" s="174"/>
      <c r="CB73" s="174"/>
      <c r="CC73" s="174"/>
      <c r="CD73" s="174"/>
      <c r="CE73" s="174"/>
      <c r="CF73" s="174"/>
      <c r="CG73" s="174"/>
      <c r="CH73" s="174"/>
      <c r="CI73" s="174"/>
      <c r="CJ73" s="174"/>
      <c r="CK73" s="174"/>
      <c r="CL73" s="174"/>
      <c r="CM73" s="174"/>
      <c r="CN73" s="174"/>
      <c r="CO73" s="174"/>
      <c r="CP73" s="174"/>
      <c r="CQ73" s="174"/>
      <c r="CR73" s="174"/>
      <c r="CS73" s="174"/>
      <c r="CT73" s="174"/>
      <c r="CU73" s="174"/>
      <c r="CV73" s="174"/>
      <c r="CW73" s="174"/>
      <c r="CX73" s="174"/>
      <c r="CY73" s="174"/>
      <c r="CZ73" s="174"/>
      <c r="DA73" s="174"/>
      <c r="DB73" s="174"/>
      <c r="DC73" s="174"/>
      <c r="DD73" s="174"/>
      <c r="DE73" s="174"/>
      <c r="DF73" s="174"/>
      <c r="DG73" s="174"/>
      <c r="DH73" s="174"/>
      <c r="DI73" s="174"/>
      <c r="DJ73" s="174"/>
      <c r="DK73" s="174"/>
      <c r="DL73" s="174"/>
      <c r="DM73" s="174"/>
      <c r="DN73" s="174"/>
      <c r="DO73" s="174"/>
      <c r="DP73" s="174"/>
      <c r="DQ73" s="174"/>
      <c r="DR73" s="174"/>
      <c r="DS73" s="174"/>
      <c r="DT73" s="174"/>
      <c r="DU73" s="174"/>
      <c r="DV73" s="174"/>
      <c r="DW73" s="174"/>
      <c r="DX73" s="174"/>
      <c r="DY73" s="174"/>
      <c r="DZ73" s="174"/>
      <c r="EA73" s="174"/>
      <c r="EB73" s="174"/>
      <c r="EC73" s="174"/>
      <c r="ED73" s="174"/>
      <c r="EE73" s="174"/>
      <c r="EF73" s="174"/>
      <c r="EG73" s="174"/>
      <c r="EH73" s="174"/>
      <c r="EI73" s="174"/>
      <c r="EJ73" s="174"/>
      <c r="EK73" s="174"/>
      <c r="EL73" s="174"/>
      <c r="EM73" s="174"/>
      <c r="EN73" s="174"/>
      <c r="EO73" s="174"/>
      <c r="EP73" s="174"/>
      <c r="EQ73" s="174"/>
      <c r="ER73" s="174"/>
      <c r="ES73" s="174"/>
      <c r="ET73" s="174"/>
      <c r="EU73" s="174"/>
      <c r="EV73" s="174"/>
      <c r="EW73" s="174"/>
      <c r="EX73" s="174"/>
      <c r="EY73" s="174"/>
      <c r="EZ73" s="174"/>
      <c r="FA73" s="174"/>
      <c r="FB73" s="174"/>
      <c r="FC73" s="174"/>
      <c r="FD73" s="174"/>
      <c r="FE73" s="174"/>
      <c r="FF73" s="174"/>
      <c r="FG73" s="174"/>
      <c r="FH73" s="174"/>
      <c r="FI73" s="174"/>
      <c r="FJ73" s="174"/>
      <c r="FK73" s="174"/>
      <c r="FL73" s="174"/>
      <c r="FM73" s="174"/>
      <c r="FN73" s="174"/>
      <c r="FO73" s="174"/>
      <c r="FP73" s="174"/>
      <c r="FQ73" s="174"/>
      <c r="FR73" s="174"/>
      <c r="FS73" s="174"/>
      <c r="FT73" s="174"/>
      <c r="FU73" s="174"/>
      <c r="FV73" s="174"/>
      <c r="FW73" s="174"/>
      <c r="FX73" s="174"/>
      <c r="FY73" s="174"/>
      <c r="FZ73" s="174"/>
      <c r="GA73" s="174"/>
      <c r="GB73" s="174"/>
      <c r="GC73" s="174"/>
      <c r="GD73" s="174"/>
      <c r="GE73" s="174"/>
      <c r="GF73" s="174"/>
      <c r="GG73" s="174"/>
      <c r="GH73" s="174"/>
      <c r="GI73" s="174"/>
      <c r="GJ73" s="174"/>
      <c r="GK73" s="174"/>
      <c r="GL73" s="174"/>
      <c r="GM73" s="174"/>
      <c r="GN73" s="174"/>
      <c r="GO73" s="174"/>
      <c r="GP73" s="174"/>
      <c r="GQ73" s="174"/>
      <c r="GR73" s="174"/>
      <c r="GS73" s="174"/>
      <c r="GT73" s="174"/>
      <c r="GU73" s="174"/>
      <c r="GV73" s="174"/>
      <c r="GW73" s="174"/>
      <c r="GX73" s="174"/>
      <c r="GY73" s="174"/>
      <c r="GZ73" s="174"/>
      <c r="HA73" s="174"/>
      <c r="HB73" s="174"/>
      <c r="HC73" s="174"/>
      <c r="HD73" s="174"/>
      <c r="HE73" s="174"/>
      <c r="HF73" s="174"/>
      <c r="HG73" s="174"/>
      <c r="HH73" s="174"/>
      <c r="HI73" s="174"/>
      <c r="HJ73" s="174"/>
      <c r="HK73" s="174"/>
      <c r="HL73" s="174"/>
      <c r="HM73" s="174"/>
      <c r="HN73" s="174"/>
      <c r="HO73" s="174"/>
      <c r="HP73" s="174"/>
      <c r="HQ73" s="174"/>
      <c r="HR73" s="174"/>
      <c r="HS73" s="174"/>
      <c r="HT73" s="174"/>
      <c r="HU73" s="174"/>
      <c r="HV73" s="174"/>
      <c r="HW73" s="174"/>
      <c r="HX73" s="174"/>
      <c r="HY73" s="174"/>
      <c r="HZ73" s="174"/>
      <c r="IA73" s="174"/>
      <c r="IB73" s="174"/>
      <c r="IC73" s="174"/>
      <c r="ID73" s="174"/>
      <c r="IE73" s="174"/>
      <c r="IF73" s="174"/>
      <c r="IG73" s="174"/>
      <c r="IH73" s="174"/>
      <c r="II73" s="174"/>
      <c r="IJ73" s="174"/>
      <c r="IK73" s="174"/>
      <c r="IL73" s="174"/>
      <c r="IM73" s="174"/>
      <c r="IN73" s="174"/>
      <c r="IO73" s="174"/>
      <c r="IP73" s="174"/>
      <c r="IQ73" s="174"/>
      <c r="IR73" s="174"/>
      <c r="IS73" s="174"/>
      <c r="IT73" s="174"/>
      <c r="IU73" s="174"/>
      <c r="IV73" s="174"/>
    </row>
    <row r="74" spans="1:256" s="13" customFormat="1" x14ac:dyDescent="0.4">
      <c r="A74" s="79"/>
      <c r="B74" s="79"/>
      <c r="C74" s="79"/>
      <c r="D74" s="80" t="s">
        <v>74</v>
      </c>
      <c r="E74" s="79"/>
      <c r="F74" s="76"/>
      <c r="G74" s="76"/>
    </row>
    <row r="75" spans="1:256" s="13" customFormat="1" ht="20.399999999999999" x14ac:dyDescent="0.35">
      <c r="A75" s="161" t="s">
        <v>68</v>
      </c>
      <c r="B75" s="161" t="s">
        <v>75</v>
      </c>
      <c r="C75" s="161" t="s">
        <v>70</v>
      </c>
      <c r="D75" s="168" t="s">
        <v>76</v>
      </c>
      <c r="E75" s="168"/>
      <c r="F75" s="168"/>
      <c r="G75" s="76"/>
    </row>
    <row r="76" spans="1:256" s="13" customFormat="1" ht="103.5" customHeight="1" x14ac:dyDescent="0.35">
      <c r="A76" s="162"/>
      <c r="B76" s="162"/>
      <c r="C76" s="162"/>
      <c r="D76" s="66" t="s">
        <v>77</v>
      </c>
      <c r="E76" s="66" t="s">
        <v>78</v>
      </c>
      <c r="F76" s="66" t="s">
        <v>79</v>
      </c>
      <c r="G76" s="76"/>
      <c r="H76" s="81"/>
    </row>
    <row r="77" spans="1:256" s="13" customFormat="1" x14ac:dyDescent="0.35">
      <c r="A77" s="82">
        <v>1</v>
      </c>
      <c r="B77" s="83">
        <v>2</v>
      </c>
      <c r="C77" s="83">
        <v>3</v>
      </c>
      <c r="D77" s="83">
        <v>4</v>
      </c>
      <c r="E77" s="83">
        <v>5</v>
      </c>
      <c r="F77" s="83">
        <v>6</v>
      </c>
      <c r="G77" s="76"/>
      <c r="H77" s="81"/>
    </row>
    <row r="78" spans="1:256" s="13" customFormat="1" ht="37.5" customHeight="1" x14ac:dyDescent="0.35">
      <c r="A78" s="66">
        <v>1</v>
      </c>
      <c r="B78" s="84" t="s">
        <v>80</v>
      </c>
      <c r="C78" s="71">
        <v>2500</v>
      </c>
      <c r="D78" s="71">
        <v>0</v>
      </c>
      <c r="E78" s="85">
        <f>IF(D78=0,0,D78/$D$86)</f>
        <v>0</v>
      </c>
      <c r="F78" s="86">
        <v>2500</v>
      </c>
      <c r="G78" s="76"/>
      <c r="H78" s="81"/>
    </row>
    <row r="79" spans="1:256" s="13" customFormat="1" ht="62.25" customHeight="1" x14ac:dyDescent="0.35">
      <c r="A79" s="66">
        <v>2</v>
      </c>
      <c r="B79" s="70" t="s">
        <v>71</v>
      </c>
      <c r="C79" s="86">
        <f>C70</f>
        <v>0</v>
      </c>
      <c r="D79" s="71">
        <v>0</v>
      </c>
      <c r="E79" s="85">
        <f t="shared" ref="E79:E85" si="0">IF(D79=0,0,D79/$D$86)</f>
        <v>0</v>
      </c>
      <c r="F79" s="86">
        <f t="shared" ref="F79:F81" si="1">C79-D79</f>
        <v>0</v>
      </c>
      <c r="G79" s="76"/>
      <c r="H79" s="81"/>
    </row>
    <row r="80" spans="1:256" s="13" customFormat="1" ht="46.5" customHeight="1" x14ac:dyDescent="0.35">
      <c r="A80" s="66"/>
      <c r="B80" s="70" t="s">
        <v>81</v>
      </c>
      <c r="C80" s="86">
        <f>C120</f>
        <v>5000</v>
      </c>
      <c r="D80" s="71">
        <v>0</v>
      </c>
      <c r="E80" s="85">
        <f t="shared" si="0"/>
        <v>0</v>
      </c>
      <c r="F80" s="86">
        <v>5000</v>
      </c>
      <c r="G80" s="76"/>
    </row>
    <row r="81" spans="1:256" s="13" customFormat="1" ht="46.5" customHeight="1" x14ac:dyDescent="0.35">
      <c r="A81" s="66">
        <v>4</v>
      </c>
      <c r="B81" s="70" t="s">
        <v>82</v>
      </c>
      <c r="C81" s="86">
        <f>D113</f>
        <v>347034</v>
      </c>
      <c r="D81" s="71">
        <f t="shared" ref="D81:D84" si="2">C81</f>
        <v>347034</v>
      </c>
      <c r="E81" s="85">
        <f t="shared" si="0"/>
        <v>0.99152571428571423</v>
      </c>
      <c r="F81" s="86">
        <f t="shared" si="1"/>
        <v>0</v>
      </c>
      <c r="G81" s="76"/>
    </row>
    <row r="82" spans="1:256" s="13" customFormat="1" ht="46.5" customHeight="1" x14ac:dyDescent="0.35">
      <c r="A82" s="66">
        <v>5</v>
      </c>
      <c r="B82" s="70" t="s">
        <v>83</v>
      </c>
      <c r="C82" s="86">
        <f>F135</f>
        <v>2966</v>
      </c>
      <c r="D82" s="71">
        <f>C82</f>
        <v>2966</v>
      </c>
      <c r="E82" s="85">
        <f t="shared" si="0"/>
        <v>8.4742857142857137E-3</v>
      </c>
      <c r="F82" s="86">
        <f t="shared" ref="F82:F84" si="3">C82-D82</f>
        <v>0</v>
      </c>
      <c r="G82" s="76"/>
    </row>
    <row r="83" spans="1:256" s="13" customFormat="1" ht="46.5" customHeight="1" x14ac:dyDescent="0.35">
      <c r="A83" s="66">
        <v>3</v>
      </c>
      <c r="B83" s="70" t="s">
        <v>84</v>
      </c>
      <c r="C83" s="86">
        <f>C71-C70</f>
        <v>0</v>
      </c>
      <c r="D83" s="71">
        <f t="shared" si="2"/>
        <v>0</v>
      </c>
      <c r="E83" s="85">
        <f t="shared" si="0"/>
        <v>0</v>
      </c>
      <c r="F83" s="86">
        <f t="shared" si="3"/>
        <v>0</v>
      </c>
      <c r="G83" s="76"/>
    </row>
    <row r="84" spans="1:256" s="13" customFormat="1" ht="46.5" customHeight="1" x14ac:dyDescent="0.35">
      <c r="A84" s="66">
        <v>6</v>
      </c>
      <c r="B84" s="70" t="s">
        <v>85</v>
      </c>
      <c r="C84" s="86">
        <f>G56</f>
        <v>0</v>
      </c>
      <c r="D84" s="71">
        <f t="shared" si="2"/>
        <v>0</v>
      </c>
      <c r="E84" s="85">
        <f t="shared" si="0"/>
        <v>0</v>
      </c>
      <c r="F84" s="86">
        <f t="shared" si="3"/>
        <v>0</v>
      </c>
      <c r="G84" s="76"/>
    </row>
    <row r="85" spans="1:256" s="13" customFormat="1" ht="41.25" customHeight="1" x14ac:dyDescent="0.35">
      <c r="A85" s="66">
        <v>7</v>
      </c>
      <c r="B85" s="70" t="s">
        <v>86</v>
      </c>
      <c r="C85" s="86">
        <f>C125-C120</f>
        <v>31000</v>
      </c>
      <c r="D85" s="71">
        <v>0</v>
      </c>
      <c r="E85" s="85">
        <f t="shared" si="0"/>
        <v>0</v>
      </c>
      <c r="F85" s="86">
        <v>31000</v>
      </c>
      <c r="G85" s="76"/>
    </row>
    <row r="86" spans="1:256" s="14" customFormat="1" ht="46.5" customHeight="1" x14ac:dyDescent="0.25">
      <c r="A86" s="87"/>
      <c r="B86" s="72" t="s">
        <v>87</v>
      </c>
      <c r="C86" s="86">
        <f>SUM(C78:C85)</f>
        <v>388500</v>
      </c>
      <c r="D86" s="86">
        <f>SUM(D78:D85)</f>
        <v>350000</v>
      </c>
      <c r="E86" s="85">
        <v>1</v>
      </c>
      <c r="F86" s="86">
        <f>SUM(F78:F85)</f>
        <v>38500</v>
      </c>
      <c r="G86" s="67"/>
    </row>
    <row r="87" spans="1:256" s="17" customFormat="1" ht="15.75" customHeight="1" x14ac:dyDescent="0.25">
      <c r="A87" s="88"/>
      <c r="B87" s="88"/>
      <c r="C87" s="88"/>
      <c r="D87" s="88"/>
      <c r="E87" s="88"/>
      <c r="F87" s="88"/>
      <c r="G87" s="88"/>
    </row>
    <row r="88" spans="1:256" s="17" customFormat="1" ht="16.5" customHeight="1" x14ac:dyDescent="0.25">
      <c r="A88" s="89"/>
      <c r="B88" s="175" t="s">
        <v>190</v>
      </c>
      <c r="C88" s="175"/>
      <c r="D88" s="175"/>
      <c r="E88" s="175"/>
      <c r="F88" s="175"/>
      <c r="G88" s="88"/>
    </row>
    <row r="89" spans="1:256" s="17" customFormat="1" ht="24" customHeight="1" x14ac:dyDescent="0.25">
      <c r="A89" s="89"/>
      <c r="B89" s="175" t="s">
        <v>88</v>
      </c>
      <c r="C89" s="175"/>
      <c r="D89" s="175"/>
      <c r="E89" s="175"/>
      <c r="F89" s="175"/>
      <c r="G89" s="88"/>
    </row>
    <row r="90" spans="1:256" s="17" customFormat="1" ht="16.5" customHeight="1" x14ac:dyDescent="0.25">
      <c r="A90" s="89"/>
      <c r="B90" s="175" t="s">
        <v>89</v>
      </c>
      <c r="C90" s="175"/>
      <c r="D90" s="175"/>
      <c r="E90" s="175"/>
      <c r="F90" s="175"/>
      <c r="G90" s="88"/>
    </row>
    <row r="91" spans="1:256" s="17" customFormat="1" ht="24" customHeight="1" x14ac:dyDescent="0.25">
      <c r="A91" s="89"/>
      <c r="B91" s="175" t="s">
        <v>90</v>
      </c>
      <c r="C91" s="175"/>
      <c r="D91" s="175"/>
      <c r="E91" s="175"/>
      <c r="F91" s="175"/>
      <c r="G91" s="88"/>
    </row>
    <row r="92" spans="1:256" s="17" customFormat="1" ht="16.5" customHeight="1" x14ac:dyDescent="0.25">
      <c r="A92" s="89"/>
      <c r="B92" s="175" t="s">
        <v>91</v>
      </c>
      <c r="C92" s="175"/>
      <c r="D92" s="175"/>
      <c r="E92" s="175"/>
      <c r="F92" s="175"/>
      <c r="G92" s="88"/>
    </row>
    <row r="93" spans="1:256" s="17" customFormat="1" ht="16.5" customHeight="1" x14ac:dyDescent="0.25">
      <c r="A93" s="89"/>
      <c r="B93" s="175" t="s">
        <v>92</v>
      </c>
      <c r="C93" s="175"/>
      <c r="D93" s="175"/>
      <c r="E93" s="175"/>
      <c r="F93" s="175"/>
      <c r="G93" s="88"/>
    </row>
    <row r="94" spans="1:256" s="17" customFormat="1" ht="27" customHeight="1" x14ac:dyDescent="0.25">
      <c r="A94" s="89"/>
      <c r="B94" s="175"/>
      <c r="C94" s="175"/>
      <c r="D94" s="175"/>
      <c r="E94" s="175"/>
      <c r="F94" s="175"/>
      <c r="G94" s="88"/>
    </row>
    <row r="95" spans="1:256" s="17" customFormat="1" ht="15.75" customHeight="1" x14ac:dyDescent="0.25">
      <c r="A95" s="88"/>
      <c r="B95" s="88"/>
      <c r="C95" s="88"/>
      <c r="D95" s="88"/>
      <c r="E95" s="88"/>
      <c r="F95" s="88"/>
      <c r="G95" s="88"/>
    </row>
    <row r="96" spans="1:256" s="16" customFormat="1" ht="21.6" x14ac:dyDescent="0.45">
      <c r="A96" s="167" t="s">
        <v>93</v>
      </c>
      <c r="B96" s="167"/>
      <c r="C96" s="167"/>
      <c r="D96" s="167"/>
      <c r="E96" s="167"/>
      <c r="F96" s="167"/>
      <c r="G96" s="167"/>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4"/>
      <c r="BB96" s="174"/>
      <c r="BC96" s="174"/>
      <c r="BD96" s="174"/>
      <c r="BE96" s="174"/>
      <c r="BF96" s="174"/>
      <c r="BG96" s="174"/>
      <c r="BH96" s="174"/>
      <c r="BI96" s="174"/>
      <c r="BJ96" s="174"/>
      <c r="BK96" s="174"/>
      <c r="BL96" s="174"/>
      <c r="BM96" s="174"/>
      <c r="BN96" s="174"/>
      <c r="BO96" s="174"/>
      <c r="BP96" s="174"/>
      <c r="BQ96" s="174"/>
      <c r="BR96" s="174"/>
      <c r="BS96" s="174"/>
      <c r="BT96" s="174"/>
      <c r="BU96" s="174"/>
      <c r="BV96" s="174"/>
      <c r="BW96" s="174"/>
      <c r="BX96" s="174"/>
      <c r="BY96" s="174"/>
      <c r="BZ96" s="174"/>
      <c r="CA96" s="174"/>
      <c r="CB96" s="174"/>
      <c r="CC96" s="174"/>
      <c r="CD96" s="174"/>
      <c r="CE96" s="174"/>
      <c r="CF96" s="174"/>
      <c r="CG96" s="174"/>
      <c r="CH96" s="174"/>
      <c r="CI96" s="174"/>
      <c r="CJ96" s="174"/>
      <c r="CK96" s="174"/>
      <c r="CL96" s="174"/>
      <c r="CM96" s="174"/>
      <c r="CN96" s="174"/>
      <c r="CO96" s="174"/>
      <c r="CP96" s="174"/>
      <c r="CQ96" s="174"/>
      <c r="CR96" s="174"/>
      <c r="CS96" s="174"/>
      <c r="CT96" s="174"/>
      <c r="CU96" s="174"/>
      <c r="CV96" s="174"/>
      <c r="CW96" s="174"/>
      <c r="CX96" s="174"/>
      <c r="CY96" s="174"/>
      <c r="CZ96" s="174"/>
      <c r="DA96" s="174"/>
      <c r="DB96" s="174"/>
      <c r="DC96" s="174"/>
      <c r="DD96" s="174"/>
      <c r="DE96" s="174"/>
      <c r="DF96" s="174"/>
      <c r="DG96" s="174"/>
      <c r="DH96" s="174"/>
      <c r="DI96" s="174"/>
      <c r="DJ96" s="174"/>
      <c r="DK96" s="174"/>
      <c r="DL96" s="174"/>
      <c r="DM96" s="174"/>
      <c r="DN96" s="174"/>
      <c r="DO96" s="174"/>
      <c r="DP96" s="174"/>
      <c r="DQ96" s="174"/>
      <c r="DR96" s="174"/>
      <c r="DS96" s="174"/>
      <c r="DT96" s="174"/>
      <c r="DU96" s="174"/>
      <c r="DV96" s="174"/>
      <c r="DW96" s="174"/>
      <c r="DX96" s="174"/>
      <c r="DY96" s="174"/>
      <c r="DZ96" s="174"/>
      <c r="EA96" s="174"/>
      <c r="EB96" s="174"/>
      <c r="EC96" s="174"/>
      <c r="ED96" s="174"/>
      <c r="EE96" s="174"/>
      <c r="EF96" s="174"/>
      <c r="EG96" s="174"/>
      <c r="EH96" s="174"/>
      <c r="EI96" s="174"/>
      <c r="EJ96" s="174"/>
      <c r="EK96" s="174"/>
      <c r="EL96" s="174"/>
      <c r="EM96" s="174"/>
      <c r="EN96" s="174"/>
      <c r="EO96" s="174"/>
      <c r="EP96" s="174"/>
      <c r="EQ96" s="174"/>
      <c r="ER96" s="174"/>
      <c r="ES96" s="174"/>
      <c r="ET96" s="174"/>
      <c r="EU96" s="174"/>
      <c r="EV96" s="174"/>
      <c r="EW96" s="174"/>
      <c r="EX96" s="174"/>
      <c r="EY96" s="174"/>
      <c r="EZ96" s="174"/>
      <c r="FA96" s="174"/>
      <c r="FB96" s="174"/>
      <c r="FC96" s="174"/>
      <c r="FD96" s="174"/>
      <c r="FE96" s="174"/>
      <c r="FF96" s="174"/>
      <c r="FG96" s="174"/>
      <c r="FH96" s="174"/>
      <c r="FI96" s="174"/>
      <c r="FJ96" s="174"/>
      <c r="FK96" s="174"/>
      <c r="FL96" s="174"/>
      <c r="FM96" s="174"/>
      <c r="FN96" s="174"/>
      <c r="FO96" s="174"/>
      <c r="FP96" s="174"/>
      <c r="FQ96" s="174"/>
      <c r="FR96" s="174"/>
      <c r="FS96" s="174"/>
      <c r="FT96" s="174"/>
      <c r="FU96" s="174"/>
      <c r="FV96" s="174"/>
      <c r="FW96" s="174"/>
      <c r="FX96" s="174"/>
      <c r="FY96" s="174"/>
      <c r="FZ96" s="174"/>
      <c r="GA96" s="174"/>
      <c r="GB96" s="174"/>
      <c r="GC96" s="174"/>
      <c r="GD96" s="174"/>
      <c r="GE96" s="174"/>
      <c r="GF96" s="174"/>
      <c r="GG96" s="174"/>
      <c r="GH96" s="174"/>
      <c r="GI96" s="174"/>
      <c r="GJ96" s="174"/>
      <c r="GK96" s="174"/>
      <c r="GL96" s="174"/>
      <c r="GM96" s="174"/>
      <c r="GN96" s="174"/>
      <c r="GO96" s="174"/>
      <c r="GP96" s="174"/>
      <c r="GQ96" s="174"/>
      <c r="GR96" s="174"/>
      <c r="GS96" s="174"/>
      <c r="GT96" s="174"/>
      <c r="GU96" s="174"/>
      <c r="GV96" s="174"/>
      <c r="GW96" s="174"/>
      <c r="GX96" s="174"/>
      <c r="GY96" s="174"/>
      <c r="GZ96" s="174"/>
      <c r="HA96" s="174"/>
      <c r="HB96" s="174"/>
      <c r="HC96" s="174"/>
      <c r="HD96" s="174"/>
      <c r="HE96" s="174"/>
      <c r="HF96" s="174"/>
      <c r="HG96" s="174"/>
      <c r="HH96" s="174"/>
      <c r="HI96" s="174"/>
      <c r="HJ96" s="174"/>
      <c r="HK96" s="174"/>
      <c r="HL96" s="174"/>
      <c r="HM96" s="174"/>
      <c r="HN96" s="174"/>
      <c r="HO96" s="174"/>
      <c r="HP96" s="174"/>
      <c r="HQ96" s="174"/>
      <c r="HR96" s="174"/>
      <c r="HS96" s="174"/>
      <c r="HT96" s="174"/>
      <c r="HU96" s="174"/>
      <c r="HV96" s="174"/>
      <c r="HW96" s="174"/>
      <c r="HX96" s="174"/>
      <c r="HY96" s="174"/>
      <c r="HZ96" s="174"/>
      <c r="IA96" s="174"/>
      <c r="IB96" s="174"/>
      <c r="IC96" s="174"/>
      <c r="ID96" s="174"/>
      <c r="IE96" s="174"/>
      <c r="IF96" s="174"/>
      <c r="IG96" s="174"/>
      <c r="IH96" s="174"/>
      <c r="II96" s="174"/>
      <c r="IJ96" s="174"/>
      <c r="IK96" s="174"/>
      <c r="IL96" s="174"/>
      <c r="IM96" s="174"/>
      <c r="IN96" s="174"/>
      <c r="IO96" s="174"/>
      <c r="IP96" s="174"/>
      <c r="IQ96" s="174"/>
      <c r="IR96" s="174"/>
      <c r="IS96" s="174"/>
      <c r="IT96" s="174"/>
      <c r="IU96" s="174"/>
      <c r="IV96" s="174"/>
    </row>
    <row r="97" spans="1:256" s="16" customFormat="1" x14ac:dyDescent="0.25">
      <c r="A97" s="61"/>
      <c r="B97" s="91" t="s">
        <v>94</v>
      </c>
      <c r="C97" s="61"/>
      <c r="D97" s="61"/>
      <c r="E97" s="61"/>
      <c r="F97" s="61"/>
      <c r="G97" s="61"/>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8"/>
      <c r="BR97" s="78"/>
      <c r="BS97" s="78"/>
      <c r="BT97" s="78"/>
      <c r="BU97" s="78"/>
      <c r="BV97" s="78"/>
      <c r="BW97" s="78"/>
      <c r="BX97" s="78"/>
      <c r="BY97" s="78"/>
      <c r="BZ97" s="78"/>
      <c r="CA97" s="78"/>
      <c r="CB97" s="78"/>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c r="DT97" s="78"/>
      <c r="DU97" s="78"/>
      <c r="DV97" s="78"/>
      <c r="DW97" s="78"/>
      <c r="DX97" s="78"/>
      <c r="DY97" s="78"/>
      <c r="DZ97" s="78"/>
      <c r="EA97" s="78"/>
      <c r="EB97" s="78"/>
      <c r="EC97" s="78"/>
      <c r="ED97" s="78"/>
      <c r="EE97" s="78"/>
      <c r="EF97" s="78"/>
      <c r="EG97" s="78"/>
      <c r="EH97" s="78"/>
      <c r="EI97" s="78"/>
      <c r="EJ97" s="78"/>
      <c r="EK97" s="78"/>
      <c r="EL97" s="78"/>
      <c r="EM97" s="78"/>
      <c r="EN97" s="78"/>
      <c r="EO97" s="78"/>
      <c r="EP97" s="78"/>
      <c r="EQ97" s="78"/>
      <c r="ER97" s="78"/>
      <c r="ES97" s="78"/>
      <c r="ET97" s="78"/>
      <c r="EU97" s="78"/>
      <c r="EV97" s="78"/>
      <c r="EW97" s="78"/>
      <c r="EX97" s="78"/>
      <c r="EY97" s="78"/>
      <c r="EZ97" s="78"/>
      <c r="FA97" s="78"/>
      <c r="FB97" s="78"/>
      <c r="FC97" s="78"/>
      <c r="FD97" s="78"/>
      <c r="FE97" s="78"/>
      <c r="FF97" s="78"/>
      <c r="FG97" s="78"/>
      <c r="FH97" s="78"/>
      <c r="FI97" s="78"/>
      <c r="FJ97" s="78"/>
      <c r="FK97" s="78"/>
      <c r="FL97" s="78"/>
      <c r="FM97" s="78"/>
      <c r="FN97" s="78"/>
      <c r="FO97" s="78"/>
      <c r="FP97" s="78"/>
      <c r="FQ97" s="78"/>
      <c r="FR97" s="78"/>
      <c r="FS97" s="78"/>
      <c r="FT97" s="78"/>
      <c r="FU97" s="78"/>
      <c r="FV97" s="78"/>
      <c r="FW97" s="78"/>
      <c r="FX97" s="78"/>
      <c r="FY97" s="78"/>
      <c r="FZ97" s="78"/>
      <c r="GA97" s="78"/>
      <c r="GB97" s="78"/>
      <c r="GC97" s="78"/>
      <c r="GD97" s="78"/>
      <c r="GE97" s="78"/>
      <c r="GF97" s="78"/>
      <c r="GG97" s="78"/>
      <c r="GH97" s="78"/>
      <c r="GI97" s="78"/>
      <c r="GJ97" s="78"/>
      <c r="GK97" s="78"/>
      <c r="GL97" s="78"/>
      <c r="GM97" s="78"/>
      <c r="GN97" s="78"/>
      <c r="GO97" s="78"/>
      <c r="GP97" s="78"/>
      <c r="GQ97" s="78"/>
      <c r="GR97" s="78"/>
      <c r="GS97" s="78"/>
      <c r="GT97" s="78"/>
      <c r="GU97" s="78"/>
      <c r="GV97" s="78"/>
      <c r="GW97" s="78"/>
      <c r="GX97" s="78"/>
      <c r="GY97" s="78"/>
      <c r="GZ97" s="78"/>
      <c r="HA97" s="78"/>
      <c r="HB97" s="78"/>
      <c r="HC97" s="78"/>
      <c r="HD97" s="78"/>
      <c r="HE97" s="78"/>
      <c r="HF97" s="78"/>
      <c r="HG97" s="78"/>
      <c r="HH97" s="78"/>
      <c r="HI97" s="78"/>
      <c r="HJ97" s="78"/>
      <c r="HK97" s="78"/>
      <c r="HL97" s="78"/>
      <c r="HM97" s="78"/>
      <c r="HN97" s="78"/>
      <c r="HO97" s="78"/>
      <c r="HP97" s="78"/>
      <c r="HQ97" s="78"/>
      <c r="HR97" s="78"/>
      <c r="HS97" s="78"/>
      <c r="HT97" s="78"/>
      <c r="HU97" s="78"/>
      <c r="HV97" s="78"/>
      <c r="HW97" s="78"/>
      <c r="HX97" s="78"/>
      <c r="HY97" s="78"/>
      <c r="HZ97" s="78"/>
      <c r="IA97" s="78"/>
      <c r="IB97" s="78"/>
      <c r="IC97" s="78"/>
      <c r="ID97" s="78"/>
      <c r="IE97" s="78"/>
      <c r="IF97" s="78"/>
      <c r="IG97" s="78"/>
      <c r="IH97" s="78"/>
      <c r="II97" s="78"/>
      <c r="IJ97" s="78"/>
      <c r="IK97" s="78"/>
      <c r="IL97" s="78"/>
      <c r="IM97" s="78"/>
      <c r="IN97" s="78"/>
      <c r="IO97" s="78"/>
      <c r="IP97" s="78"/>
      <c r="IQ97" s="78"/>
      <c r="IR97" s="78"/>
      <c r="IS97" s="78"/>
      <c r="IT97" s="78"/>
      <c r="IU97" s="78"/>
      <c r="IV97" s="78"/>
    </row>
    <row r="98" spans="1:256" s="16" customFormat="1" x14ac:dyDescent="0.25">
      <c r="A98" s="61"/>
      <c r="B98" s="91" t="s">
        <v>95</v>
      </c>
      <c r="C98" s="61"/>
      <c r="D98" s="61"/>
      <c r="E98" s="61"/>
      <c r="F98" s="61"/>
      <c r="G98" s="61"/>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c r="BM98" s="78"/>
      <c r="BN98" s="78"/>
      <c r="BO98" s="78"/>
      <c r="BP98" s="78"/>
      <c r="BQ98" s="78"/>
      <c r="BR98" s="78"/>
      <c r="BS98" s="78"/>
      <c r="BT98" s="78"/>
      <c r="BU98" s="78"/>
      <c r="BV98" s="78"/>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78"/>
      <c r="DT98" s="78"/>
      <c r="DU98" s="78"/>
      <c r="DV98" s="78"/>
      <c r="DW98" s="78"/>
      <c r="DX98" s="78"/>
      <c r="DY98" s="78"/>
      <c r="DZ98" s="78"/>
      <c r="EA98" s="78"/>
      <c r="EB98" s="78"/>
      <c r="EC98" s="78"/>
      <c r="ED98" s="78"/>
      <c r="EE98" s="78"/>
      <c r="EF98" s="78"/>
      <c r="EG98" s="78"/>
      <c r="EH98" s="78"/>
      <c r="EI98" s="78"/>
      <c r="EJ98" s="78"/>
      <c r="EK98" s="78"/>
      <c r="EL98" s="78"/>
      <c r="EM98" s="78"/>
      <c r="EN98" s="78"/>
      <c r="EO98" s="78"/>
      <c r="EP98" s="78"/>
      <c r="EQ98" s="78"/>
      <c r="ER98" s="78"/>
      <c r="ES98" s="78"/>
      <c r="ET98" s="78"/>
      <c r="EU98" s="78"/>
      <c r="EV98" s="78"/>
      <c r="EW98" s="78"/>
      <c r="EX98" s="78"/>
      <c r="EY98" s="78"/>
      <c r="EZ98" s="78"/>
      <c r="FA98" s="78"/>
      <c r="FB98" s="78"/>
      <c r="FC98" s="78"/>
      <c r="FD98" s="78"/>
      <c r="FE98" s="78"/>
      <c r="FF98" s="78"/>
      <c r="FG98" s="78"/>
      <c r="FH98" s="78"/>
      <c r="FI98" s="78"/>
      <c r="FJ98" s="78"/>
      <c r="FK98" s="78"/>
      <c r="FL98" s="78"/>
      <c r="FM98" s="78"/>
      <c r="FN98" s="78"/>
      <c r="FO98" s="78"/>
      <c r="FP98" s="78"/>
      <c r="FQ98" s="78"/>
      <c r="FR98" s="78"/>
      <c r="FS98" s="78"/>
      <c r="FT98" s="78"/>
      <c r="FU98" s="78"/>
      <c r="FV98" s="78"/>
      <c r="FW98" s="78"/>
      <c r="FX98" s="78"/>
      <c r="FY98" s="78"/>
      <c r="FZ98" s="78"/>
      <c r="GA98" s="78"/>
      <c r="GB98" s="78"/>
      <c r="GC98" s="78"/>
      <c r="GD98" s="78"/>
      <c r="GE98" s="78"/>
      <c r="GF98" s="78"/>
      <c r="GG98" s="78"/>
      <c r="GH98" s="78"/>
      <c r="GI98" s="78"/>
      <c r="GJ98" s="78"/>
      <c r="GK98" s="78"/>
      <c r="GL98" s="78"/>
      <c r="GM98" s="78"/>
      <c r="GN98" s="78"/>
      <c r="GO98" s="78"/>
      <c r="GP98" s="78"/>
      <c r="GQ98" s="78"/>
      <c r="GR98" s="78"/>
      <c r="GS98" s="78"/>
      <c r="GT98" s="78"/>
      <c r="GU98" s="78"/>
      <c r="GV98" s="78"/>
      <c r="GW98" s="78"/>
      <c r="GX98" s="78"/>
      <c r="GY98" s="78"/>
      <c r="GZ98" s="78"/>
      <c r="HA98" s="78"/>
      <c r="HB98" s="78"/>
      <c r="HC98" s="78"/>
      <c r="HD98" s="78"/>
      <c r="HE98" s="78"/>
      <c r="HF98" s="78"/>
      <c r="HG98" s="78"/>
      <c r="HH98" s="78"/>
      <c r="HI98" s="78"/>
      <c r="HJ98" s="78"/>
      <c r="HK98" s="78"/>
      <c r="HL98" s="78"/>
      <c r="HM98" s="78"/>
      <c r="HN98" s="78"/>
      <c r="HO98" s="78"/>
      <c r="HP98" s="78"/>
      <c r="HQ98" s="78"/>
      <c r="HR98" s="78"/>
      <c r="HS98" s="78"/>
      <c r="HT98" s="78"/>
      <c r="HU98" s="78"/>
      <c r="HV98" s="78"/>
      <c r="HW98" s="78"/>
      <c r="HX98" s="78"/>
      <c r="HY98" s="78"/>
      <c r="HZ98" s="78"/>
      <c r="IA98" s="78"/>
      <c r="IB98" s="78"/>
      <c r="IC98" s="78"/>
      <c r="ID98" s="78"/>
      <c r="IE98" s="78"/>
      <c r="IF98" s="78"/>
      <c r="IG98" s="78"/>
      <c r="IH98" s="78"/>
      <c r="II98" s="78"/>
      <c r="IJ98" s="78"/>
      <c r="IK98" s="78"/>
      <c r="IL98" s="78"/>
      <c r="IM98" s="78"/>
      <c r="IN98" s="78"/>
      <c r="IO98" s="78"/>
      <c r="IP98" s="78"/>
      <c r="IQ98" s="78"/>
      <c r="IR98" s="78"/>
      <c r="IS98" s="78"/>
      <c r="IT98" s="78"/>
      <c r="IU98" s="78"/>
      <c r="IV98" s="78"/>
    </row>
    <row r="99" spans="1:256" s="13" customFormat="1" x14ac:dyDescent="0.4">
      <c r="A99" s="92"/>
      <c r="B99" s="92"/>
      <c r="C99" s="92"/>
      <c r="D99" s="80" t="s">
        <v>96</v>
      </c>
      <c r="E99" s="76"/>
      <c r="F99" s="76"/>
      <c r="G99" s="76"/>
    </row>
    <row r="100" spans="1:256" s="18" customFormat="1" ht="61.2" x14ac:dyDescent="0.25">
      <c r="A100" s="93" t="s">
        <v>68</v>
      </c>
      <c r="B100" s="94" t="s">
        <v>97</v>
      </c>
      <c r="C100" s="95" t="s">
        <v>98</v>
      </c>
      <c r="D100" s="95" t="s">
        <v>99</v>
      </c>
      <c r="E100" s="96"/>
      <c r="F100" s="97"/>
      <c r="G100" s="96"/>
    </row>
    <row r="101" spans="1:256" s="13" customFormat="1" x14ac:dyDescent="0.4">
      <c r="A101" s="98">
        <v>1</v>
      </c>
      <c r="B101" s="99">
        <v>2</v>
      </c>
      <c r="C101" s="68">
        <v>3</v>
      </c>
      <c r="D101" s="68">
        <v>4</v>
      </c>
      <c r="E101" s="100"/>
      <c r="F101" s="76"/>
      <c r="G101" s="76"/>
    </row>
    <row r="102" spans="1:256" s="19" customFormat="1" ht="24" customHeight="1" x14ac:dyDescent="0.4">
      <c r="A102" s="101">
        <v>1</v>
      </c>
      <c r="B102" s="102" t="s">
        <v>100</v>
      </c>
      <c r="C102" s="103" t="s">
        <v>101</v>
      </c>
      <c r="D102" s="104">
        <v>24119</v>
      </c>
      <c r="E102" s="100"/>
      <c r="F102" s="76"/>
      <c r="G102" s="76"/>
    </row>
    <row r="103" spans="1:256" s="19" customFormat="1" ht="24" customHeight="1" x14ac:dyDescent="0.4">
      <c r="A103" s="101">
        <v>2</v>
      </c>
      <c r="B103" s="102" t="s">
        <v>102</v>
      </c>
      <c r="C103" s="103" t="s">
        <v>101</v>
      </c>
      <c r="D103" s="104">
        <v>54875</v>
      </c>
      <c r="E103" s="100"/>
      <c r="F103" s="76"/>
      <c r="G103" s="76"/>
    </row>
    <row r="104" spans="1:256" s="19" customFormat="1" ht="24" customHeight="1" x14ac:dyDescent="0.4">
      <c r="A104" s="101">
        <v>3</v>
      </c>
      <c r="B104" s="102" t="s">
        <v>103</v>
      </c>
      <c r="C104" s="103" t="s">
        <v>101</v>
      </c>
      <c r="D104" s="104">
        <v>93799</v>
      </c>
      <c r="E104" s="100"/>
      <c r="F104" s="76"/>
      <c r="G104" s="76"/>
    </row>
    <row r="105" spans="1:256" s="19" customFormat="1" ht="24" customHeight="1" x14ac:dyDescent="0.4">
      <c r="A105" s="101">
        <v>4</v>
      </c>
      <c r="B105" s="102" t="s">
        <v>104</v>
      </c>
      <c r="C105" s="103" t="s">
        <v>101</v>
      </c>
      <c r="D105" s="104">
        <v>53999</v>
      </c>
      <c r="E105" s="100"/>
      <c r="F105" s="76"/>
      <c r="G105" s="76"/>
    </row>
    <row r="106" spans="1:256" s="19" customFormat="1" ht="24" customHeight="1" x14ac:dyDescent="0.4">
      <c r="A106" s="101">
        <v>5</v>
      </c>
      <c r="B106" s="102" t="s">
        <v>105</v>
      </c>
      <c r="C106" s="103" t="s">
        <v>101</v>
      </c>
      <c r="D106" s="104">
        <v>26434</v>
      </c>
      <c r="E106" s="100"/>
      <c r="F106" s="76"/>
      <c r="G106" s="76"/>
    </row>
    <row r="107" spans="1:256" s="19" customFormat="1" ht="24" customHeight="1" x14ac:dyDescent="0.4">
      <c r="A107" s="101">
        <v>6</v>
      </c>
      <c r="B107" s="102" t="s">
        <v>106</v>
      </c>
      <c r="C107" s="103" t="s">
        <v>101</v>
      </c>
      <c r="D107" s="104">
        <v>8699</v>
      </c>
      <c r="E107" s="100"/>
      <c r="F107" s="76"/>
      <c r="G107" s="76"/>
    </row>
    <row r="108" spans="1:256" s="19" customFormat="1" ht="24" customHeight="1" x14ac:dyDescent="0.4">
      <c r="A108" s="101">
        <v>7</v>
      </c>
      <c r="B108" s="102" t="s">
        <v>107</v>
      </c>
      <c r="C108" s="103" t="s">
        <v>101</v>
      </c>
      <c r="D108" s="104">
        <v>4350</v>
      </c>
      <c r="E108" s="100"/>
      <c r="F108" s="76"/>
      <c r="G108" s="76"/>
    </row>
    <row r="109" spans="1:256" s="19" customFormat="1" ht="24" customHeight="1" x14ac:dyDescent="0.4">
      <c r="A109" s="101">
        <v>8</v>
      </c>
      <c r="B109" s="102" t="s">
        <v>108</v>
      </c>
      <c r="C109" s="103" t="s">
        <v>101</v>
      </c>
      <c r="D109" s="104">
        <v>9271</v>
      </c>
      <c r="E109" s="100"/>
      <c r="F109" s="76"/>
      <c r="G109" s="76"/>
    </row>
    <row r="110" spans="1:256" s="19" customFormat="1" ht="24" customHeight="1" x14ac:dyDescent="0.4">
      <c r="A110" s="101">
        <v>9</v>
      </c>
      <c r="B110" s="102" t="s">
        <v>109</v>
      </c>
      <c r="C110" s="103" t="s">
        <v>101</v>
      </c>
      <c r="D110" s="104">
        <v>17990</v>
      </c>
      <c r="E110" s="100"/>
      <c r="F110" s="76"/>
      <c r="G110" s="76"/>
    </row>
    <row r="111" spans="1:256" s="19" customFormat="1" ht="24" customHeight="1" x14ac:dyDescent="0.4">
      <c r="A111" s="101">
        <v>10</v>
      </c>
      <c r="B111" s="102" t="s">
        <v>110</v>
      </c>
      <c r="C111" s="103" t="s">
        <v>101</v>
      </c>
      <c r="D111" s="104">
        <v>11990</v>
      </c>
      <c r="E111" s="100"/>
      <c r="F111" s="76"/>
      <c r="G111" s="76"/>
    </row>
    <row r="112" spans="1:256" s="19" customFormat="1" ht="24" customHeight="1" x14ac:dyDescent="0.4">
      <c r="A112" s="101">
        <v>11</v>
      </c>
      <c r="B112" s="102" t="s">
        <v>111</v>
      </c>
      <c r="C112" s="103" t="s">
        <v>101</v>
      </c>
      <c r="D112" s="104">
        <v>41508</v>
      </c>
      <c r="E112" s="100"/>
      <c r="F112" s="76"/>
      <c r="G112" s="76"/>
    </row>
    <row r="113" spans="1:256" s="13" customFormat="1" x14ac:dyDescent="0.4">
      <c r="A113" s="106"/>
      <c r="B113" s="74" t="s">
        <v>112</v>
      </c>
      <c r="C113" s="106"/>
      <c r="D113" s="107">
        <f>SUM(D102:D112)</f>
        <v>347034</v>
      </c>
      <c r="E113" s="76"/>
      <c r="F113" s="76"/>
      <c r="G113" s="76"/>
    </row>
    <row r="114" spans="1:256" s="16" customFormat="1" x14ac:dyDescent="0.35">
      <c r="A114" s="108"/>
      <c r="B114" s="109"/>
      <c r="C114" s="100"/>
      <c r="D114" s="100"/>
      <c r="E114" s="110"/>
      <c r="F114" s="110"/>
      <c r="G114" s="110"/>
    </row>
    <row r="115" spans="1:256" s="16" customFormat="1" ht="18" customHeight="1" x14ac:dyDescent="0.45">
      <c r="A115" s="167" t="s">
        <v>113</v>
      </c>
      <c r="B115" s="167"/>
      <c r="C115" s="167"/>
      <c r="D115" s="167"/>
      <c r="E115" s="167"/>
      <c r="F115" s="167"/>
      <c r="G115" s="167"/>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74"/>
      <c r="AQ115" s="174"/>
      <c r="AR115" s="174"/>
      <c r="AS115" s="174"/>
      <c r="AT115" s="174"/>
      <c r="AU115" s="174"/>
      <c r="AV115" s="174"/>
      <c r="AW115" s="174"/>
      <c r="AX115" s="174"/>
      <c r="AY115" s="174"/>
      <c r="AZ115" s="174"/>
      <c r="BA115" s="174"/>
      <c r="BB115" s="174"/>
      <c r="BC115" s="174"/>
      <c r="BD115" s="174"/>
      <c r="BE115" s="174"/>
      <c r="BF115" s="174"/>
      <c r="BG115" s="174"/>
      <c r="BH115" s="174"/>
      <c r="BI115" s="174"/>
      <c r="BJ115" s="174"/>
      <c r="BK115" s="174"/>
      <c r="BL115" s="174"/>
      <c r="BM115" s="174"/>
      <c r="BN115" s="174"/>
      <c r="BO115" s="174"/>
      <c r="BP115" s="174"/>
      <c r="BQ115" s="174"/>
      <c r="BR115" s="174"/>
      <c r="BS115" s="174"/>
      <c r="BT115" s="174"/>
      <c r="BU115" s="174"/>
      <c r="BV115" s="174"/>
      <c r="BW115" s="174"/>
      <c r="BX115" s="174"/>
      <c r="BY115" s="174"/>
      <c r="BZ115" s="174"/>
      <c r="CA115" s="174"/>
      <c r="CB115" s="174"/>
      <c r="CC115" s="174"/>
      <c r="CD115" s="174"/>
      <c r="CE115" s="174"/>
      <c r="CF115" s="174"/>
      <c r="CG115" s="174"/>
      <c r="CH115" s="174"/>
      <c r="CI115" s="174"/>
      <c r="CJ115" s="174"/>
      <c r="CK115" s="174"/>
      <c r="CL115" s="174"/>
      <c r="CM115" s="174"/>
      <c r="CN115" s="174"/>
      <c r="CO115" s="174"/>
      <c r="CP115" s="174"/>
      <c r="CQ115" s="174"/>
      <c r="CR115" s="174"/>
      <c r="CS115" s="174"/>
      <c r="CT115" s="174"/>
      <c r="CU115" s="174"/>
      <c r="CV115" s="174"/>
      <c r="CW115" s="174"/>
      <c r="CX115" s="174"/>
      <c r="CY115" s="174"/>
      <c r="CZ115" s="174"/>
      <c r="DA115" s="174"/>
      <c r="DB115" s="174"/>
      <c r="DC115" s="174"/>
      <c r="DD115" s="174"/>
      <c r="DE115" s="174"/>
      <c r="DF115" s="174"/>
      <c r="DG115" s="174"/>
      <c r="DH115" s="174"/>
      <c r="DI115" s="174"/>
      <c r="DJ115" s="174"/>
      <c r="DK115" s="174"/>
      <c r="DL115" s="174"/>
      <c r="DM115" s="174"/>
      <c r="DN115" s="174"/>
      <c r="DO115" s="174"/>
      <c r="DP115" s="174"/>
      <c r="DQ115" s="174"/>
      <c r="DR115" s="174"/>
      <c r="DS115" s="174"/>
      <c r="DT115" s="174"/>
      <c r="DU115" s="174"/>
      <c r="DV115" s="174"/>
      <c r="DW115" s="174"/>
      <c r="DX115" s="174"/>
      <c r="DY115" s="174"/>
      <c r="DZ115" s="174"/>
      <c r="EA115" s="174"/>
      <c r="EB115" s="174"/>
      <c r="EC115" s="174"/>
      <c r="ED115" s="174"/>
      <c r="EE115" s="174"/>
      <c r="EF115" s="174"/>
      <c r="EG115" s="174"/>
      <c r="EH115" s="174"/>
      <c r="EI115" s="174"/>
      <c r="EJ115" s="174"/>
      <c r="EK115" s="174"/>
      <c r="EL115" s="174"/>
      <c r="EM115" s="174"/>
      <c r="EN115" s="174"/>
      <c r="EO115" s="174"/>
      <c r="EP115" s="174"/>
      <c r="EQ115" s="174"/>
      <c r="ER115" s="174"/>
      <c r="ES115" s="174"/>
      <c r="ET115" s="174"/>
      <c r="EU115" s="174"/>
      <c r="EV115" s="174"/>
      <c r="EW115" s="174"/>
      <c r="EX115" s="174"/>
      <c r="EY115" s="174"/>
      <c r="EZ115" s="174"/>
      <c r="FA115" s="174"/>
      <c r="FB115" s="174"/>
      <c r="FC115" s="174"/>
      <c r="FD115" s="174"/>
      <c r="FE115" s="174"/>
      <c r="FF115" s="174"/>
      <c r="FG115" s="174"/>
      <c r="FH115" s="174"/>
      <c r="FI115" s="174"/>
      <c r="FJ115" s="174"/>
      <c r="FK115" s="174"/>
      <c r="FL115" s="174"/>
      <c r="FM115" s="174"/>
      <c r="FN115" s="174"/>
      <c r="FO115" s="174"/>
      <c r="FP115" s="174"/>
      <c r="FQ115" s="174"/>
      <c r="FR115" s="174"/>
      <c r="FS115" s="174"/>
      <c r="FT115" s="174"/>
      <c r="FU115" s="174"/>
      <c r="FV115" s="174"/>
      <c r="FW115" s="174"/>
      <c r="FX115" s="174"/>
      <c r="FY115" s="174"/>
      <c r="FZ115" s="174"/>
      <c r="GA115" s="174"/>
      <c r="GB115" s="174"/>
      <c r="GC115" s="174"/>
      <c r="GD115" s="174"/>
      <c r="GE115" s="174"/>
      <c r="GF115" s="174"/>
      <c r="GG115" s="174"/>
      <c r="GH115" s="174"/>
      <c r="GI115" s="174"/>
      <c r="GJ115" s="174"/>
      <c r="GK115" s="174"/>
      <c r="GL115" s="174"/>
      <c r="GM115" s="174"/>
      <c r="GN115" s="174"/>
      <c r="GO115" s="174"/>
      <c r="GP115" s="174"/>
      <c r="GQ115" s="174"/>
      <c r="GR115" s="174"/>
      <c r="GS115" s="174"/>
      <c r="GT115" s="174"/>
      <c r="GU115" s="174"/>
      <c r="GV115" s="174"/>
      <c r="GW115" s="174"/>
      <c r="GX115" s="174"/>
      <c r="GY115" s="174"/>
      <c r="GZ115" s="174"/>
      <c r="HA115" s="174"/>
      <c r="HB115" s="174"/>
      <c r="HC115" s="174"/>
      <c r="HD115" s="174"/>
      <c r="HE115" s="174"/>
      <c r="HF115" s="174"/>
      <c r="HG115" s="174"/>
      <c r="HH115" s="174"/>
      <c r="HI115" s="174"/>
      <c r="HJ115" s="174"/>
      <c r="HK115" s="174"/>
      <c r="HL115" s="174"/>
      <c r="HM115" s="174"/>
      <c r="HN115" s="174"/>
      <c r="HO115" s="174"/>
      <c r="HP115" s="174"/>
      <c r="HQ115" s="174"/>
      <c r="HR115" s="174"/>
      <c r="HS115" s="174"/>
      <c r="HT115" s="174"/>
      <c r="HU115" s="174"/>
      <c r="HV115" s="174"/>
      <c r="HW115" s="174"/>
      <c r="HX115" s="174"/>
      <c r="HY115" s="174"/>
      <c r="HZ115" s="174"/>
      <c r="IA115" s="174"/>
      <c r="IB115" s="174"/>
      <c r="IC115" s="174"/>
      <c r="ID115" s="174"/>
      <c r="IE115" s="174"/>
      <c r="IF115" s="174"/>
      <c r="IG115" s="174"/>
      <c r="IH115" s="174"/>
      <c r="II115" s="174"/>
      <c r="IJ115" s="174"/>
      <c r="IK115" s="174"/>
      <c r="IL115" s="174"/>
      <c r="IM115" s="174"/>
      <c r="IN115" s="174"/>
      <c r="IO115" s="174"/>
      <c r="IP115" s="174"/>
      <c r="IQ115" s="174"/>
      <c r="IR115" s="174"/>
      <c r="IS115" s="174"/>
      <c r="IT115" s="174"/>
      <c r="IU115" s="174"/>
      <c r="IV115" s="174"/>
    </row>
    <row r="116" spans="1:256" s="16" customFormat="1" ht="18" customHeight="1" x14ac:dyDescent="0.25">
      <c r="A116" s="78"/>
      <c r="B116" s="111" t="s">
        <v>114</v>
      </c>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c r="BE116" s="78"/>
      <c r="BF116" s="78"/>
      <c r="BG116" s="78"/>
      <c r="BH116" s="78"/>
      <c r="BI116" s="78"/>
      <c r="BJ116" s="78"/>
      <c r="BK116" s="78"/>
      <c r="BL116" s="78"/>
      <c r="BM116" s="78"/>
      <c r="BN116" s="78"/>
      <c r="BO116" s="78"/>
      <c r="BP116" s="78"/>
      <c r="BQ116" s="78"/>
      <c r="BR116" s="78"/>
      <c r="BS116" s="78"/>
      <c r="BT116" s="78"/>
      <c r="BU116" s="78"/>
      <c r="BV116" s="78"/>
      <c r="BW116" s="78"/>
      <c r="BX116" s="78"/>
      <c r="BY116" s="78"/>
      <c r="BZ116" s="78"/>
      <c r="CA116" s="78"/>
      <c r="CB116" s="78"/>
      <c r="CC116" s="78"/>
      <c r="CD116" s="78"/>
      <c r="CE116" s="78"/>
      <c r="CF116" s="78"/>
      <c r="CG116" s="78"/>
      <c r="CH116" s="78"/>
      <c r="CI116" s="78"/>
      <c r="CJ116" s="78"/>
      <c r="CK116" s="78"/>
      <c r="CL116" s="78"/>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78"/>
      <c r="DJ116" s="78"/>
      <c r="DK116" s="78"/>
      <c r="DL116" s="78"/>
      <c r="DM116" s="78"/>
      <c r="DN116" s="78"/>
      <c r="DO116" s="78"/>
      <c r="DP116" s="78"/>
      <c r="DQ116" s="78"/>
      <c r="DR116" s="78"/>
      <c r="DS116" s="78"/>
      <c r="DT116" s="78"/>
      <c r="DU116" s="78"/>
      <c r="DV116" s="78"/>
      <c r="DW116" s="78"/>
      <c r="DX116" s="78"/>
      <c r="DY116" s="78"/>
      <c r="DZ116" s="78"/>
      <c r="EA116" s="78"/>
      <c r="EB116" s="78"/>
      <c r="EC116" s="78"/>
      <c r="ED116" s="78"/>
      <c r="EE116" s="78"/>
      <c r="EF116" s="78"/>
      <c r="EG116" s="78"/>
      <c r="EH116" s="78"/>
      <c r="EI116" s="78"/>
      <c r="EJ116" s="78"/>
      <c r="EK116" s="78"/>
      <c r="EL116" s="78"/>
      <c r="EM116" s="78"/>
      <c r="EN116" s="78"/>
      <c r="EO116" s="78"/>
      <c r="EP116" s="78"/>
      <c r="EQ116" s="78"/>
      <c r="ER116" s="78"/>
      <c r="ES116" s="78"/>
      <c r="ET116" s="78"/>
      <c r="EU116" s="78"/>
      <c r="EV116" s="78"/>
      <c r="EW116" s="78"/>
      <c r="EX116" s="78"/>
      <c r="EY116" s="78"/>
      <c r="EZ116" s="78"/>
      <c r="FA116" s="78"/>
      <c r="FB116" s="78"/>
      <c r="FC116" s="78"/>
      <c r="FD116" s="78"/>
      <c r="FE116" s="78"/>
      <c r="FF116" s="78"/>
      <c r="FG116" s="78"/>
      <c r="FH116" s="78"/>
      <c r="FI116" s="78"/>
      <c r="FJ116" s="78"/>
      <c r="FK116" s="78"/>
      <c r="FL116" s="78"/>
      <c r="FM116" s="78"/>
      <c r="FN116" s="78"/>
      <c r="FO116" s="78"/>
      <c r="FP116" s="78"/>
      <c r="FQ116" s="78"/>
      <c r="FR116" s="78"/>
      <c r="FS116" s="78"/>
      <c r="FT116" s="78"/>
      <c r="FU116" s="78"/>
      <c r="FV116" s="78"/>
      <c r="FW116" s="78"/>
      <c r="FX116" s="78"/>
      <c r="FY116" s="78"/>
      <c r="FZ116" s="78"/>
      <c r="GA116" s="78"/>
      <c r="GB116" s="78"/>
      <c r="GC116" s="78"/>
      <c r="GD116" s="78"/>
      <c r="GE116" s="78"/>
      <c r="GF116" s="78"/>
      <c r="GG116" s="78"/>
      <c r="GH116" s="78"/>
      <c r="GI116" s="78"/>
      <c r="GJ116" s="78"/>
      <c r="GK116" s="78"/>
      <c r="GL116" s="78"/>
      <c r="GM116" s="78"/>
      <c r="GN116" s="78"/>
      <c r="GO116" s="78"/>
      <c r="GP116" s="78"/>
      <c r="GQ116" s="78"/>
      <c r="GR116" s="78"/>
      <c r="GS116" s="78"/>
      <c r="GT116" s="78"/>
      <c r="GU116" s="78"/>
      <c r="GV116" s="78"/>
      <c r="GW116" s="78"/>
      <c r="GX116" s="78"/>
      <c r="GY116" s="78"/>
      <c r="GZ116" s="78"/>
      <c r="HA116" s="78"/>
      <c r="HB116" s="78"/>
      <c r="HC116" s="78"/>
      <c r="HD116" s="78"/>
      <c r="HE116" s="78"/>
      <c r="HF116" s="78"/>
      <c r="HG116" s="78"/>
      <c r="HH116" s="78"/>
      <c r="HI116" s="78"/>
      <c r="HJ116" s="78"/>
      <c r="HK116" s="78"/>
      <c r="HL116" s="78"/>
      <c r="HM116" s="78"/>
      <c r="HN116" s="78"/>
      <c r="HO116" s="78"/>
      <c r="HP116" s="78"/>
      <c r="HQ116" s="78"/>
      <c r="HR116" s="78"/>
      <c r="HS116" s="78"/>
      <c r="HT116" s="78"/>
      <c r="HU116" s="78"/>
      <c r="HV116" s="78"/>
      <c r="HW116" s="78"/>
      <c r="HX116" s="78"/>
      <c r="HY116" s="78"/>
      <c r="HZ116" s="78"/>
      <c r="IA116" s="78"/>
      <c r="IB116" s="78"/>
      <c r="IC116" s="78"/>
      <c r="ID116" s="78"/>
      <c r="IE116" s="78"/>
      <c r="IF116" s="78"/>
      <c r="IG116" s="78"/>
      <c r="IH116" s="78"/>
      <c r="II116" s="78"/>
      <c r="IJ116" s="78"/>
      <c r="IK116" s="78"/>
      <c r="IL116" s="78"/>
      <c r="IM116" s="78"/>
      <c r="IN116" s="78"/>
      <c r="IO116" s="78"/>
      <c r="IP116" s="78"/>
      <c r="IQ116" s="78"/>
      <c r="IR116" s="78"/>
      <c r="IS116" s="78"/>
      <c r="IT116" s="78"/>
      <c r="IU116" s="78"/>
      <c r="IV116" s="78"/>
    </row>
    <row r="117" spans="1:256" s="20" customFormat="1" x14ac:dyDescent="0.4">
      <c r="A117" s="112"/>
      <c r="B117" s="112"/>
      <c r="C117" s="113" t="s">
        <v>115</v>
      </c>
      <c r="D117" s="108"/>
      <c r="E117" s="76"/>
      <c r="F117" s="108"/>
      <c r="G117" s="108"/>
    </row>
    <row r="118" spans="1:256" s="14" customFormat="1" ht="40.799999999999997" x14ac:dyDescent="0.25">
      <c r="A118" s="66" t="s">
        <v>68</v>
      </c>
      <c r="B118" s="66" t="s">
        <v>97</v>
      </c>
      <c r="C118" s="66" t="s">
        <v>116</v>
      </c>
      <c r="D118" s="67"/>
      <c r="E118" s="89"/>
      <c r="F118" s="67"/>
      <c r="G118" s="67"/>
    </row>
    <row r="119" spans="1:256" s="15" customFormat="1" x14ac:dyDescent="0.4">
      <c r="A119" s="68">
        <v>1</v>
      </c>
      <c r="B119" s="68">
        <v>2</v>
      </c>
      <c r="C119" s="68">
        <v>3</v>
      </c>
      <c r="D119" s="76"/>
      <c r="E119" s="100"/>
      <c r="F119" s="69"/>
      <c r="G119" s="69"/>
    </row>
    <row r="120" spans="1:256" s="15" customFormat="1" ht="61.2" x14ac:dyDescent="0.4">
      <c r="A120" s="73">
        <v>1</v>
      </c>
      <c r="B120" s="114" t="s">
        <v>117</v>
      </c>
      <c r="C120" s="105">
        <v>5000</v>
      </c>
      <c r="D120" s="76"/>
      <c r="E120" s="100"/>
      <c r="F120" s="69"/>
      <c r="G120" s="69"/>
      <c r="H120" s="115"/>
    </row>
    <row r="121" spans="1:256" s="15" customFormat="1" ht="40.799999999999997" x14ac:dyDescent="0.4">
      <c r="A121" s="73">
        <v>2</v>
      </c>
      <c r="B121" s="116" t="s">
        <v>118</v>
      </c>
      <c r="C121" s="105">
        <v>15000</v>
      </c>
      <c r="D121" s="76"/>
      <c r="E121" s="100"/>
      <c r="F121" s="69"/>
      <c r="G121" s="69"/>
    </row>
    <row r="122" spans="1:256" s="19" customFormat="1" x14ac:dyDescent="0.35">
      <c r="A122" s="73">
        <v>3</v>
      </c>
      <c r="B122" s="116" t="s">
        <v>119</v>
      </c>
      <c r="C122" s="105">
        <v>10000</v>
      </c>
      <c r="D122" s="76"/>
      <c r="E122" s="63"/>
      <c r="F122" s="76"/>
      <c r="G122" s="76"/>
    </row>
    <row r="123" spans="1:256" s="19" customFormat="1" x14ac:dyDescent="0.35">
      <c r="A123" s="73">
        <v>4</v>
      </c>
      <c r="B123" s="116" t="s">
        <v>120</v>
      </c>
      <c r="C123" s="117">
        <v>5000</v>
      </c>
      <c r="D123" s="76"/>
      <c r="E123" s="63"/>
      <c r="F123" s="76"/>
      <c r="G123" s="76"/>
    </row>
    <row r="124" spans="1:256" s="19" customFormat="1" x14ac:dyDescent="0.35">
      <c r="A124" s="73">
        <v>5</v>
      </c>
      <c r="B124" s="116" t="s">
        <v>121</v>
      </c>
      <c r="C124" s="117">
        <v>1000</v>
      </c>
      <c r="D124" s="76"/>
      <c r="E124" s="63"/>
      <c r="F124" s="76"/>
      <c r="G124" s="76"/>
    </row>
    <row r="125" spans="1:256" s="13" customFormat="1" x14ac:dyDescent="0.4">
      <c r="A125" s="106"/>
      <c r="B125" s="74" t="s">
        <v>112</v>
      </c>
      <c r="C125" s="107">
        <f>SUM(C120:C124)</f>
        <v>36000</v>
      </c>
      <c r="D125" s="76"/>
      <c r="E125" s="76"/>
      <c r="F125" s="76"/>
      <c r="G125" s="76"/>
    </row>
    <row r="126" spans="1:256" s="13" customFormat="1" ht="20.399999999999999" x14ac:dyDescent="0.35">
      <c r="A126" s="108"/>
      <c r="B126" s="100"/>
      <c r="C126" s="100"/>
      <c r="D126" s="76"/>
      <c r="E126" s="76"/>
      <c r="F126" s="76"/>
      <c r="G126" s="76"/>
    </row>
    <row r="127" spans="1:256" s="16" customFormat="1" ht="17.25" customHeight="1" x14ac:dyDescent="0.45">
      <c r="A127" s="167" t="s">
        <v>122</v>
      </c>
      <c r="B127" s="167"/>
      <c r="C127" s="167"/>
      <c r="D127" s="167"/>
      <c r="E127" s="167"/>
      <c r="F127" s="167"/>
      <c r="G127" s="167"/>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c r="AL127" s="174"/>
      <c r="AM127" s="174"/>
      <c r="AN127" s="174"/>
      <c r="AO127" s="174"/>
      <c r="AP127" s="174"/>
      <c r="AQ127" s="174"/>
      <c r="AR127" s="174"/>
      <c r="AS127" s="174"/>
      <c r="AT127" s="174"/>
      <c r="AU127" s="174"/>
      <c r="AV127" s="174"/>
      <c r="AW127" s="174"/>
      <c r="AX127" s="174"/>
      <c r="AY127" s="174"/>
      <c r="AZ127" s="174"/>
      <c r="BA127" s="174"/>
      <c r="BB127" s="174"/>
      <c r="BC127" s="174"/>
      <c r="BD127" s="174"/>
      <c r="BE127" s="174"/>
      <c r="BF127" s="174"/>
      <c r="BG127" s="174"/>
      <c r="BH127" s="174"/>
      <c r="BI127" s="174"/>
      <c r="BJ127" s="174"/>
      <c r="BK127" s="174"/>
      <c r="BL127" s="174"/>
      <c r="BM127" s="174"/>
      <c r="BN127" s="174"/>
      <c r="BO127" s="174"/>
      <c r="BP127" s="174"/>
      <c r="BQ127" s="174"/>
      <c r="BR127" s="174"/>
      <c r="BS127" s="174"/>
      <c r="BT127" s="174"/>
      <c r="BU127" s="174"/>
      <c r="BV127" s="174"/>
      <c r="BW127" s="174"/>
      <c r="BX127" s="174"/>
      <c r="BY127" s="174"/>
      <c r="BZ127" s="174"/>
      <c r="CA127" s="174"/>
      <c r="CB127" s="174"/>
      <c r="CC127" s="174"/>
      <c r="CD127" s="174"/>
      <c r="CE127" s="174"/>
      <c r="CF127" s="174"/>
      <c r="CG127" s="174"/>
      <c r="CH127" s="174"/>
      <c r="CI127" s="174"/>
      <c r="CJ127" s="174"/>
      <c r="CK127" s="174"/>
      <c r="CL127" s="174"/>
      <c r="CM127" s="174"/>
      <c r="CN127" s="174"/>
      <c r="CO127" s="174"/>
      <c r="CP127" s="174"/>
      <c r="CQ127" s="174"/>
      <c r="CR127" s="174"/>
      <c r="CS127" s="174"/>
      <c r="CT127" s="174"/>
      <c r="CU127" s="174"/>
      <c r="CV127" s="174"/>
      <c r="CW127" s="174"/>
      <c r="CX127" s="174"/>
      <c r="CY127" s="174"/>
      <c r="CZ127" s="174"/>
      <c r="DA127" s="174"/>
      <c r="DB127" s="174"/>
      <c r="DC127" s="174"/>
      <c r="DD127" s="174"/>
      <c r="DE127" s="174"/>
      <c r="DF127" s="174"/>
      <c r="DG127" s="174"/>
      <c r="DH127" s="174"/>
      <c r="DI127" s="174"/>
      <c r="DJ127" s="174"/>
      <c r="DK127" s="174"/>
      <c r="DL127" s="174"/>
      <c r="DM127" s="174"/>
      <c r="DN127" s="174"/>
      <c r="DO127" s="174"/>
      <c r="DP127" s="174"/>
      <c r="DQ127" s="174"/>
      <c r="DR127" s="174"/>
      <c r="DS127" s="174"/>
      <c r="DT127" s="174"/>
      <c r="DU127" s="174"/>
      <c r="DV127" s="174"/>
      <c r="DW127" s="174"/>
      <c r="DX127" s="174"/>
      <c r="DY127" s="174"/>
      <c r="DZ127" s="174"/>
      <c r="EA127" s="174"/>
      <c r="EB127" s="174"/>
      <c r="EC127" s="174"/>
      <c r="ED127" s="174"/>
      <c r="EE127" s="174"/>
      <c r="EF127" s="174"/>
      <c r="EG127" s="174"/>
      <c r="EH127" s="174"/>
      <c r="EI127" s="174"/>
      <c r="EJ127" s="174"/>
      <c r="EK127" s="174"/>
      <c r="EL127" s="174"/>
      <c r="EM127" s="174"/>
      <c r="EN127" s="174"/>
      <c r="EO127" s="174"/>
      <c r="EP127" s="174"/>
      <c r="EQ127" s="174"/>
      <c r="ER127" s="174"/>
      <c r="ES127" s="174"/>
      <c r="ET127" s="174"/>
      <c r="EU127" s="174"/>
      <c r="EV127" s="174"/>
      <c r="EW127" s="174"/>
      <c r="EX127" s="174"/>
      <c r="EY127" s="174"/>
      <c r="EZ127" s="174"/>
      <c r="FA127" s="174"/>
      <c r="FB127" s="174"/>
      <c r="FC127" s="174"/>
      <c r="FD127" s="174"/>
      <c r="FE127" s="174"/>
      <c r="FF127" s="174"/>
      <c r="FG127" s="174"/>
      <c r="FH127" s="174"/>
      <c r="FI127" s="174"/>
      <c r="FJ127" s="174"/>
      <c r="FK127" s="174"/>
      <c r="FL127" s="174"/>
      <c r="FM127" s="174"/>
      <c r="FN127" s="174"/>
      <c r="FO127" s="174"/>
      <c r="FP127" s="174"/>
      <c r="FQ127" s="174"/>
      <c r="FR127" s="174"/>
      <c r="FS127" s="174"/>
      <c r="FT127" s="174"/>
      <c r="FU127" s="174"/>
      <c r="FV127" s="174"/>
      <c r="FW127" s="174"/>
      <c r="FX127" s="174"/>
      <c r="FY127" s="174"/>
      <c r="FZ127" s="174"/>
      <c r="GA127" s="174"/>
      <c r="GB127" s="174"/>
      <c r="GC127" s="174"/>
      <c r="GD127" s="174"/>
      <c r="GE127" s="174"/>
      <c r="GF127" s="174"/>
      <c r="GG127" s="174"/>
      <c r="GH127" s="174"/>
      <c r="GI127" s="174"/>
      <c r="GJ127" s="174"/>
      <c r="GK127" s="174"/>
      <c r="GL127" s="174"/>
      <c r="GM127" s="174"/>
      <c r="GN127" s="174"/>
      <c r="GO127" s="174"/>
      <c r="GP127" s="174"/>
      <c r="GQ127" s="174"/>
      <c r="GR127" s="174"/>
      <c r="GS127" s="174"/>
      <c r="GT127" s="174"/>
      <c r="GU127" s="174"/>
      <c r="GV127" s="174"/>
      <c r="GW127" s="174"/>
      <c r="GX127" s="174"/>
      <c r="GY127" s="174"/>
      <c r="GZ127" s="174"/>
      <c r="HA127" s="174"/>
      <c r="HB127" s="174"/>
      <c r="HC127" s="174"/>
      <c r="HD127" s="174"/>
      <c r="HE127" s="174"/>
      <c r="HF127" s="174"/>
      <c r="HG127" s="174"/>
      <c r="HH127" s="174"/>
      <c r="HI127" s="174"/>
      <c r="HJ127" s="174"/>
      <c r="HK127" s="174"/>
      <c r="HL127" s="174"/>
      <c r="HM127" s="174"/>
      <c r="HN127" s="174"/>
      <c r="HO127" s="174"/>
      <c r="HP127" s="174"/>
      <c r="HQ127" s="174"/>
      <c r="HR127" s="174"/>
      <c r="HS127" s="174"/>
      <c r="HT127" s="174"/>
      <c r="HU127" s="174"/>
      <c r="HV127" s="174"/>
      <c r="HW127" s="174"/>
      <c r="HX127" s="174"/>
      <c r="HY127" s="174"/>
      <c r="HZ127" s="174"/>
      <c r="IA127" s="174"/>
      <c r="IB127" s="174"/>
      <c r="IC127" s="174"/>
      <c r="ID127" s="174"/>
      <c r="IE127" s="174"/>
      <c r="IF127" s="174"/>
      <c r="IG127" s="174"/>
      <c r="IH127" s="174"/>
      <c r="II127" s="174"/>
      <c r="IJ127" s="174"/>
      <c r="IK127" s="174"/>
      <c r="IL127" s="174"/>
      <c r="IM127" s="174"/>
      <c r="IN127" s="174"/>
      <c r="IO127" s="174"/>
      <c r="IP127" s="174"/>
      <c r="IQ127" s="174"/>
      <c r="IR127" s="174"/>
      <c r="IS127" s="174"/>
      <c r="IT127" s="174"/>
      <c r="IU127" s="174"/>
      <c r="IV127" s="174"/>
    </row>
    <row r="128" spans="1:256" s="16" customFormat="1" ht="48.75" customHeight="1" x14ac:dyDescent="0.25">
      <c r="A128" s="61"/>
      <c r="B128" s="175" t="s">
        <v>123</v>
      </c>
      <c r="C128" s="175"/>
      <c r="D128" s="175"/>
      <c r="E128" s="175"/>
      <c r="F128" s="175"/>
      <c r="G128" s="175"/>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c r="BC128" s="78"/>
      <c r="BD128" s="78"/>
      <c r="BE128" s="78"/>
      <c r="BF128" s="78"/>
      <c r="BG128" s="78"/>
      <c r="BH128" s="78"/>
      <c r="BI128" s="78"/>
      <c r="BJ128" s="78"/>
      <c r="BK128" s="78"/>
      <c r="BL128" s="78"/>
      <c r="BM128" s="78"/>
      <c r="BN128" s="78"/>
      <c r="BO128" s="78"/>
      <c r="BP128" s="78"/>
      <c r="BQ128" s="78"/>
      <c r="BR128" s="78"/>
      <c r="BS128" s="78"/>
      <c r="BT128" s="78"/>
      <c r="BU128" s="78"/>
      <c r="BV128" s="78"/>
      <c r="BW128" s="78"/>
      <c r="BX128" s="78"/>
      <c r="BY128" s="78"/>
      <c r="BZ128" s="78"/>
      <c r="CA128" s="78"/>
      <c r="CB128" s="78"/>
      <c r="CC128" s="78"/>
      <c r="CD128" s="78"/>
      <c r="CE128" s="78"/>
      <c r="CF128" s="78"/>
      <c r="CG128" s="78"/>
      <c r="CH128" s="78"/>
      <c r="CI128" s="78"/>
      <c r="CJ128" s="78"/>
      <c r="CK128" s="78"/>
      <c r="CL128" s="78"/>
      <c r="CM128" s="78"/>
      <c r="CN128" s="78"/>
      <c r="CO128" s="78"/>
      <c r="CP128" s="78"/>
      <c r="CQ128" s="78"/>
      <c r="CR128" s="78"/>
      <c r="CS128" s="78"/>
      <c r="CT128" s="78"/>
      <c r="CU128" s="78"/>
      <c r="CV128" s="78"/>
      <c r="CW128" s="78"/>
      <c r="CX128" s="78"/>
      <c r="CY128" s="78"/>
      <c r="CZ128" s="78"/>
      <c r="DA128" s="78"/>
      <c r="DB128" s="78"/>
      <c r="DC128" s="78"/>
      <c r="DD128" s="78"/>
      <c r="DE128" s="78"/>
      <c r="DF128" s="78"/>
      <c r="DG128" s="78"/>
      <c r="DH128" s="78"/>
      <c r="DI128" s="78"/>
      <c r="DJ128" s="78"/>
      <c r="DK128" s="78"/>
      <c r="DL128" s="78"/>
      <c r="DM128" s="78"/>
      <c r="DN128" s="78"/>
      <c r="DO128" s="78"/>
      <c r="DP128" s="78"/>
      <c r="DQ128" s="78"/>
      <c r="DR128" s="78"/>
      <c r="DS128" s="78"/>
      <c r="DT128" s="78"/>
      <c r="DU128" s="78"/>
      <c r="DV128" s="78"/>
      <c r="DW128" s="78"/>
      <c r="DX128" s="78"/>
      <c r="DY128" s="78"/>
      <c r="DZ128" s="78"/>
      <c r="EA128" s="78"/>
      <c r="EB128" s="78"/>
      <c r="EC128" s="78"/>
      <c r="ED128" s="78"/>
      <c r="EE128" s="78"/>
      <c r="EF128" s="78"/>
      <c r="EG128" s="78"/>
      <c r="EH128" s="78"/>
      <c r="EI128" s="78"/>
      <c r="EJ128" s="78"/>
      <c r="EK128" s="78"/>
      <c r="EL128" s="78"/>
      <c r="EM128" s="78"/>
      <c r="EN128" s="78"/>
      <c r="EO128" s="78"/>
      <c r="EP128" s="78"/>
      <c r="EQ128" s="78"/>
      <c r="ER128" s="78"/>
      <c r="ES128" s="78"/>
      <c r="ET128" s="78"/>
      <c r="EU128" s="78"/>
      <c r="EV128" s="78"/>
      <c r="EW128" s="78"/>
      <c r="EX128" s="78"/>
      <c r="EY128" s="78"/>
      <c r="EZ128" s="78"/>
      <c r="FA128" s="78"/>
      <c r="FB128" s="78"/>
      <c r="FC128" s="78"/>
      <c r="FD128" s="78"/>
      <c r="FE128" s="78"/>
      <c r="FF128" s="78"/>
      <c r="FG128" s="78"/>
      <c r="FH128" s="78"/>
      <c r="FI128" s="78"/>
      <c r="FJ128" s="78"/>
      <c r="FK128" s="78"/>
      <c r="FL128" s="78"/>
      <c r="FM128" s="78"/>
      <c r="FN128" s="78"/>
      <c r="FO128" s="78"/>
      <c r="FP128" s="78"/>
      <c r="FQ128" s="78"/>
      <c r="FR128" s="78"/>
      <c r="FS128" s="78"/>
      <c r="FT128" s="78"/>
      <c r="FU128" s="78"/>
      <c r="FV128" s="78"/>
      <c r="FW128" s="78"/>
      <c r="FX128" s="78"/>
      <c r="FY128" s="78"/>
      <c r="FZ128" s="78"/>
      <c r="GA128" s="78"/>
      <c r="GB128" s="78"/>
      <c r="GC128" s="78"/>
      <c r="GD128" s="78"/>
      <c r="GE128" s="78"/>
      <c r="GF128" s="78"/>
      <c r="GG128" s="78"/>
      <c r="GH128" s="78"/>
      <c r="GI128" s="78"/>
      <c r="GJ128" s="78"/>
      <c r="GK128" s="78"/>
      <c r="GL128" s="78"/>
      <c r="GM128" s="78"/>
      <c r="GN128" s="78"/>
      <c r="GO128" s="78"/>
      <c r="GP128" s="78"/>
      <c r="GQ128" s="78"/>
      <c r="GR128" s="78"/>
      <c r="GS128" s="78"/>
      <c r="GT128" s="78"/>
      <c r="GU128" s="78"/>
      <c r="GV128" s="78"/>
      <c r="GW128" s="78"/>
      <c r="GX128" s="78"/>
      <c r="GY128" s="78"/>
      <c r="GZ128" s="78"/>
      <c r="HA128" s="78"/>
      <c r="HB128" s="78"/>
      <c r="HC128" s="78"/>
      <c r="HD128" s="78"/>
      <c r="HE128" s="78"/>
      <c r="HF128" s="78"/>
      <c r="HG128" s="78"/>
      <c r="HH128" s="78"/>
      <c r="HI128" s="78"/>
      <c r="HJ128" s="78"/>
      <c r="HK128" s="78"/>
      <c r="HL128" s="78"/>
      <c r="HM128" s="78"/>
      <c r="HN128" s="78"/>
      <c r="HO128" s="78"/>
      <c r="HP128" s="78"/>
      <c r="HQ128" s="78"/>
      <c r="HR128" s="78"/>
      <c r="HS128" s="78"/>
      <c r="HT128" s="78"/>
      <c r="HU128" s="78"/>
      <c r="HV128" s="78"/>
      <c r="HW128" s="78"/>
      <c r="HX128" s="78"/>
      <c r="HY128" s="78"/>
      <c r="HZ128" s="78"/>
      <c r="IA128" s="78"/>
      <c r="IB128" s="78"/>
      <c r="IC128" s="78"/>
      <c r="ID128" s="78"/>
      <c r="IE128" s="78"/>
      <c r="IF128" s="78"/>
      <c r="IG128" s="78"/>
      <c r="IH128" s="78"/>
      <c r="II128" s="78"/>
      <c r="IJ128" s="78"/>
      <c r="IK128" s="78"/>
      <c r="IL128" s="78"/>
      <c r="IM128" s="78"/>
      <c r="IN128" s="78"/>
      <c r="IO128" s="78"/>
      <c r="IP128" s="78"/>
      <c r="IQ128" s="78"/>
      <c r="IR128" s="78"/>
      <c r="IS128" s="78"/>
      <c r="IT128" s="78"/>
      <c r="IU128" s="78"/>
      <c r="IV128" s="78"/>
    </row>
    <row r="129" spans="1:256" s="16" customFormat="1" ht="17.25" customHeight="1" x14ac:dyDescent="0.25">
      <c r="A129" s="61"/>
      <c r="B129" s="90" t="s">
        <v>124</v>
      </c>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78"/>
      <c r="AT129" s="78"/>
      <c r="AU129" s="78"/>
      <c r="AV129" s="78"/>
      <c r="AW129" s="78"/>
      <c r="AX129" s="78"/>
      <c r="AY129" s="78"/>
      <c r="AZ129" s="78"/>
      <c r="BA129" s="78"/>
      <c r="BB129" s="78"/>
      <c r="BC129" s="78"/>
      <c r="BD129" s="78"/>
      <c r="BE129" s="78"/>
      <c r="BF129" s="78"/>
      <c r="BG129" s="78"/>
      <c r="BH129" s="78"/>
      <c r="BI129" s="78"/>
      <c r="BJ129" s="78"/>
      <c r="BK129" s="78"/>
      <c r="BL129" s="78"/>
      <c r="BM129" s="78"/>
      <c r="BN129" s="78"/>
      <c r="BO129" s="78"/>
      <c r="BP129" s="78"/>
      <c r="BQ129" s="78"/>
      <c r="BR129" s="78"/>
      <c r="BS129" s="78"/>
      <c r="BT129" s="78"/>
      <c r="BU129" s="78"/>
      <c r="BV129" s="78"/>
      <c r="BW129" s="78"/>
      <c r="BX129" s="78"/>
      <c r="BY129" s="78"/>
      <c r="BZ129" s="78"/>
      <c r="CA129" s="78"/>
      <c r="CB129" s="78"/>
      <c r="CC129" s="78"/>
      <c r="CD129" s="78"/>
      <c r="CE129" s="78"/>
      <c r="CF129" s="78"/>
      <c r="CG129" s="78"/>
      <c r="CH129" s="78"/>
      <c r="CI129" s="78"/>
      <c r="CJ129" s="78"/>
      <c r="CK129" s="78"/>
      <c r="CL129" s="78"/>
      <c r="CM129" s="78"/>
      <c r="CN129" s="78"/>
      <c r="CO129" s="78"/>
      <c r="CP129" s="78"/>
      <c r="CQ129" s="78"/>
      <c r="CR129" s="78"/>
      <c r="CS129" s="78"/>
      <c r="CT129" s="78"/>
      <c r="CU129" s="78"/>
      <c r="CV129" s="78"/>
      <c r="CW129" s="78"/>
      <c r="CX129" s="78"/>
      <c r="CY129" s="78"/>
      <c r="CZ129" s="78"/>
      <c r="DA129" s="78"/>
      <c r="DB129" s="78"/>
      <c r="DC129" s="78"/>
      <c r="DD129" s="78"/>
      <c r="DE129" s="78"/>
      <c r="DF129" s="78"/>
      <c r="DG129" s="78"/>
      <c r="DH129" s="78"/>
      <c r="DI129" s="78"/>
      <c r="DJ129" s="78"/>
      <c r="DK129" s="78"/>
      <c r="DL129" s="78"/>
      <c r="DM129" s="78"/>
      <c r="DN129" s="78"/>
      <c r="DO129" s="78"/>
      <c r="DP129" s="78"/>
      <c r="DQ129" s="78"/>
      <c r="DR129" s="78"/>
      <c r="DS129" s="78"/>
      <c r="DT129" s="78"/>
      <c r="DU129" s="78"/>
      <c r="DV129" s="78"/>
      <c r="DW129" s="78"/>
      <c r="DX129" s="78"/>
      <c r="DY129" s="78"/>
      <c r="DZ129" s="78"/>
      <c r="EA129" s="78"/>
      <c r="EB129" s="78"/>
      <c r="EC129" s="78"/>
      <c r="ED129" s="78"/>
      <c r="EE129" s="78"/>
      <c r="EF129" s="78"/>
      <c r="EG129" s="78"/>
      <c r="EH129" s="78"/>
      <c r="EI129" s="78"/>
      <c r="EJ129" s="78"/>
      <c r="EK129" s="78"/>
      <c r="EL129" s="78"/>
      <c r="EM129" s="78"/>
      <c r="EN129" s="78"/>
      <c r="EO129" s="78"/>
      <c r="EP129" s="78"/>
      <c r="EQ129" s="78"/>
      <c r="ER129" s="78"/>
      <c r="ES129" s="78"/>
      <c r="ET129" s="78"/>
      <c r="EU129" s="78"/>
      <c r="EV129" s="78"/>
      <c r="EW129" s="78"/>
      <c r="EX129" s="78"/>
      <c r="EY129" s="78"/>
      <c r="EZ129" s="78"/>
      <c r="FA129" s="78"/>
      <c r="FB129" s="78"/>
      <c r="FC129" s="78"/>
      <c r="FD129" s="78"/>
      <c r="FE129" s="78"/>
      <c r="FF129" s="78"/>
      <c r="FG129" s="78"/>
      <c r="FH129" s="78"/>
      <c r="FI129" s="78"/>
      <c r="FJ129" s="78"/>
      <c r="FK129" s="78"/>
      <c r="FL129" s="78"/>
      <c r="FM129" s="78"/>
      <c r="FN129" s="78"/>
      <c r="FO129" s="78"/>
      <c r="FP129" s="78"/>
      <c r="FQ129" s="78"/>
      <c r="FR129" s="78"/>
      <c r="FS129" s="78"/>
      <c r="FT129" s="78"/>
      <c r="FU129" s="78"/>
      <c r="FV129" s="78"/>
      <c r="FW129" s="78"/>
      <c r="FX129" s="78"/>
      <c r="FY129" s="78"/>
      <c r="FZ129" s="78"/>
      <c r="GA129" s="78"/>
      <c r="GB129" s="78"/>
      <c r="GC129" s="78"/>
      <c r="GD129" s="78"/>
      <c r="GE129" s="78"/>
      <c r="GF129" s="78"/>
      <c r="GG129" s="78"/>
      <c r="GH129" s="78"/>
      <c r="GI129" s="78"/>
      <c r="GJ129" s="78"/>
      <c r="GK129" s="78"/>
      <c r="GL129" s="78"/>
      <c r="GM129" s="78"/>
      <c r="GN129" s="78"/>
      <c r="GO129" s="78"/>
      <c r="GP129" s="78"/>
      <c r="GQ129" s="78"/>
      <c r="GR129" s="78"/>
      <c r="GS129" s="78"/>
      <c r="GT129" s="78"/>
      <c r="GU129" s="78"/>
      <c r="GV129" s="78"/>
      <c r="GW129" s="78"/>
      <c r="GX129" s="78"/>
      <c r="GY129" s="78"/>
      <c r="GZ129" s="78"/>
      <c r="HA129" s="78"/>
      <c r="HB129" s="78"/>
      <c r="HC129" s="78"/>
      <c r="HD129" s="78"/>
      <c r="HE129" s="78"/>
      <c r="HF129" s="78"/>
      <c r="HG129" s="78"/>
      <c r="HH129" s="78"/>
      <c r="HI129" s="78"/>
      <c r="HJ129" s="78"/>
      <c r="HK129" s="78"/>
      <c r="HL129" s="78"/>
      <c r="HM129" s="78"/>
      <c r="HN129" s="78"/>
      <c r="HO129" s="78"/>
      <c r="HP129" s="78"/>
      <c r="HQ129" s="78"/>
      <c r="HR129" s="78"/>
      <c r="HS129" s="78"/>
      <c r="HT129" s="78"/>
      <c r="HU129" s="78"/>
      <c r="HV129" s="78"/>
      <c r="HW129" s="78"/>
      <c r="HX129" s="78"/>
      <c r="HY129" s="78"/>
      <c r="HZ129" s="78"/>
      <c r="IA129" s="78"/>
      <c r="IB129" s="78"/>
      <c r="IC129" s="78"/>
      <c r="ID129" s="78"/>
      <c r="IE129" s="78"/>
      <c r="IF129" s="78"/>
      <c r="IG129" s="78"/>
      <c r="IH129" s="78"/>
      <c r="II129" s="78"/>
      <c r="IJ129" s="78"/>
      <c r="IK129" s="78"/>
      <c r="IL129" s="78"/>
      <c r="IM129" s="78"/>
      <c r="IN129" s="78"/>
      <c r="IO129" s="78"/>
      <c r="IP129" s="78"/>
      <c r="IQ129" s="78"/>
      <c r="IR129" s="78"/>
      <c r="IS129" s="78"/>
      <c r="IT129" s="78"/>
      <c r="IU129" s="78"/>
      <c r="IV129" s="78"/>
    </row>
    <row r="130" spans="1:256" s="13" customFormat="1" x14ac:dyDescent="0.4">
      <c r="A130" s="76"/>
      <c r="B130" s="76"/>
      <c r="C130" s="76"/>
      <c r="D130" s="76"/>
      <c r="E130" s="76"/>
      <c r="F130" s="76"/>
      <c r="G130" s="113" t="s">
        <v>125</v>
      </c>
    </row>
    <row r="131" spans="1:256" s="14" customFormat="1" ht="102" x14ac:dyDescent="0.25">
      <c r="A131" s="66" t="s">
        <v>68</v>
      </c>
      <c r="B131" s="66" t="s">
        <v>126</v>
      </c>
      <c r="C131" s="66" t="s">
        <v>98</v>
      </c>
      <c r="D131" s="66" t="s">
        <v>127</v>
      </c>
      <c r="E131" s="66" t="s">
        <v>128</v>
      </c>
      <c r="F131" s="66" t="s">
        <v>129</v>
      </c>
      <c r="G131" s="66" t="s">
        <v>130</v>
      </c>
    </row>
    <row r="132" spans="1:256" s="13" customFormat="1" x14ac:dyDescent="0.4">
      <c r="A132" s="68">
        <v>1</v>
      </c>
      <c r="B132" s="68">
        <v>2</v>
      </c>
      <c r="C132" s="68">
        <v>3</v>
      </c>
      <c r="D132" s="68">
        <v>4</v>
      </c>
      <c r="E132" s="68">
        <v>5</v>
      </c>
      <c r="F132" s="68">
        <v>6</v>
      </c>
      <c r="G132" s="68">
        <v>7</v>
      </c>
    </row>
    <row r="133" spans="1:256" s="13" customFormat="1" x14ac:dyDescent="0.25">
      <c r="A133" s="73">
        <v>1</v>
      </c>
      <c r="B133" s="118" t="s">
        <v>131</v>
      </c>
      <c r="C133" s="119" t="s">
        <v>101</v>
      </c>
      <c r="D133" s="120">
        <v>11</v>
      </c>
      <c r="E133" s="119">
        <v>51</v>
      </c>
      <c r="F133" s="75">
        <f>D133*E133</f>
        <v>561</v>
      </c>
      <c r="G133" s="121">
        <v>1</v>
      </c>
    </row>
    <row r="134" spans="1:256" s="13" customFormat="1" x14ac:dyDescent="0.25">
      <c r="A134" s="73">
        <v>2</v>
      </c>
      <c r="B134" s="118" t="s">
        <v>132</v>
      </c>
      <c r="C134" s="119" t="s">
        <v>101</v>
      </c>
      <c r="D134" s="120">
        <v>2</v>
      </c>
      <c r="E134" s="119">
        <v>1202.5</v>
      </c>
      <c r="F134" s="75">
        <f t="shared" ref="F134" si="4">D134*E134</f>
        <v>2405</v>
      </c>
      <c r="G134" s="121">
        <v>1</v>
      </c>
    </row>
    <row r="135" spans="1:256" s="13" customFormat="1" x14ac:dyDescent="0.25">
      <c r="A135" s="106"/>
      <c r="B135" s="74" t="s">
        <v>112</v>
      </c>
      <c r="C135" s="75"/>
      <c r="D135" s="75"/>
      <c r="E135" s="75"/>
      <c r="F135" s="75">
        <f>SUM(F133:F134)</f>
        <v>2966</v>
      </c>
      <c r="G135" s="122"/>
    </row>
    <row r="136" spans="1:256" s="16" customFormat="1" ht="57.75" hidden="1" customHeight="1" x14ac:dyDescent="0.35">
      <c r="A136" s="108"/>
      <c r="B136" s="109"/>
      <c r="C136" s="100"/>
      <c r="D136" s="110"/>
      <c r="E136" s="110"/>
      <c r="F136" s="110"/>
      <c r="G136" s="110"/>
    </row>
    <row r="137" spans="1:256" s="16" customFormat="1" ht="36.75" hidden="1" customHeight="1" x14ac:dyDescent="0.35">
      <c r="A137" s="110"/>
      <c r="B137" s="123"/>
      <c r="C137" s="110"/>
      <c r="D137" s="124"/>
      <c r="E137" s="125" t="s">
        <v>133</v>
      </c>
      <c r="F137" s="110"/>
      <c r="G137" s="110"/>
    </row>
    <row r="138" spans="1:256" s="16" customFormat="1" ht="20.399999999999999" x14ac:dyDescent="0.35">
      <c r="A138" s="110"/>
      <c r="B138" s="123"/>
      <c r="C138" s="110"/>
      <c r="D138" s="124"/>
      <c r="E138" s="125"/>
      <c r="F138" s="110"/>
      <c r="G138" s="110"/>
    </row>
    <row r="139" spans="1:256" s="21" customFormat="1" ht="26.4" x14ac:dyDescent="0.4">
      <c r="A139" s="176" t="s">
        <v>134</v>
      </c>
      <c r="B139" s="176"/>
      <c r="C139" s="176"/>
      <c r="D139" s="176"/>
      <c r="E139" s="176"/>
      <c r="F139" s="176"/>
      <c r="G139" s="176"/>
      <c r="H139" s="172"/>
      <c r="I139" s="172"/>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72"/>
      <c r="BE139" s="172"/>
      <c r="BF139" s="172"/>
      <c r="BG139" s="172"/>
      <c r="BH139" s="172"/>
      <c r="BI139" s="172"/>
      <c r="BJ139" s="172"/>
      <c r="BK139" s="172"/>
      <c r="BL139" s="172"/>
      <c r="BM139" s="172"/>
      <c r="BN139" s="172"/>
      <c r="BO139" s="172"/>
      <c r="BP139" s="172"/>
      <c r="BQ139" s="172"/>
      <c r="BR139" s="172"/>
      <c r="BS139" s="172"/>
      <c r="BT139" s="172"/>
      <c r="BU139" s="172"/>
      <c r="BV139" s="172"/>
      <c r="BW139" s="172"/>
      <c r="BX139" s="172"/>
      <c r="BY139" s="172"/>
      <c r="BZ139" s="172"/>
      <c r="CA139" s="172"/>
      <c r="CB139" s="172"/>
      <c r="CC139" s="172"/>
      <c r="CD139" s="172"/>
      <c r="CE139" s="172"/>
      <c r="CF139" s="172"/>
      <c r="CG139" s="172"/>
      <c r="CH139" s="172"/>
      <c r="CI139" s="172"/>
      <c r="CJ139" s="172"/>
      <c r="CK139" s="172"/>
      <c r="CL139" s="172"/>
      <c r="CM139" s="172"/>
      <c r="CN139" s="172"/>
      <c r="CO139" s="172"/>
      <c r="CP139" s="172"/>
      <c r="CQ139" s="172"/>
      <c r="CR139" s="172"/>
      <c r="CS139" s="172"/>
      <c r="CT139" s="172"/>
      <c r="CU139" s="172"/>
      <c r="CV139" s="172"/>
      <c r="CW139" s="172"/>
      <c r="CX139" s="172"/>
      <c r="CY139" s="172"/>
      <c r="CZ139" s="172"/>
      <c r="DA139" s="172"/>
      <c r="DB139" s="172"/>
      <c r="DC139" s="172"/>
      <c r="DD139" s="172"/>
      <c r="DE139" s="172"/>
      <c r="DF139" s="172"/>
      <c r="DG139" s="172"/>
      <c r="DH139" s="172"/>
      <c r="DI139" s="172"/>
      <c r="DJ139" s="172"/>
      <c r="DK139" s="172"/>
      <c r="DL139" s="172"/>
      <c r="DM139" s="172"/>
      <c r="DN139" s="172"/>
      <c r="DO139" s="172"/>
      <c r="DP139" s="172"/>
      <c r="DQ139" s="172"/>
      <c r="DR139" s="172"/>
      <c r="DS139" s="172"/>
      <c r="DT139" s="172"/>
      <c r="DU139" s="172"/>
      <c r="DV139" s="172"/>
      <c r="DW139" s="172"/>
      <c r="DX139" s="172"/>
      <c r="DY139" s="172"/>
      <c r="DZ139" s="172"/>
      <c r="EA139" s="172"/>
      <c r="EB139" s="172"/>
      <c r="EC139" s="172"/>
      <c r="ED139" s="172"/>
      <c r="EE139" s="172"/>
      <c r="EF139" s="172"/>
      <c r="EG139" s="172"/>
      <c r="EH139" s="172"/>
      <c r="EI139" s="172"/>
      <c r="EJ139" s="172"/>
      <c r="EK139" s="172"/>
      <c r="EL139" s="172"/>
      <c r="EM139" s="172"/>
      <c r="EN139" s="172"/>
      <c r="EO139" s="172"/>
      <c r="EP139" s="172"/>
      <c r="EQ139" s="172"/>
      <c r="ER139" s="172"/>
      <c r="ES139" s="172"/>
      <c r="ET139" s="172"/>
      <c r="EU139" s="172"/>
      <c r="EV139" s="172"/>
      <c r="EW139" s="172"/>
      <c r="EX139" s="172"/>
      <c r="EY139" s="172"/>
      <c r="EZ139" s="172"/>
      <c r="FA139" s="172"/>
      <c r="FB139" s="172"/>
      <c r="FC139" s="172"/>
      <c r="FD139" s="172"/>
      <c r="FE139" s="172"/>
      <c r="FF139" s="172"/>
      <c r="FG139" s="172"/>
      <c r="FH139" s="172"/>
      <c r="FI139" s="172"/>
      <c r="FJ139" s="172"/>
      <c r="FK139" s="172"/>
      <c r="FL139" s="172"/>
      <c r="FM139" s="172"/>
      <c r="FN139" s="172"/>
      <c r="FO139" s="172"/>
      <c r="FP139" s="172"/>
      <c r="FQ139" s="172"/>
      <c r="FR139" s="172"/>
      <c r="FS139" s="172"/>
      <c r="FT139" s="172"/>
      <c r="FU139" s="172"/>
      <c r="FV139" s="172"/>
      <c r="FW139" s="172"/>
      <c r="FX139" s="172"/>
      <c r="FY139" s="172"/>
      <c r="FZ139" s="172"/>
      <c r="GA139" s="172"/>
      <c r="GB139" s="172"/>
      <c r="GC139" s="172"/>
      <c r="GD139" s="172"/>
      <c r="GE139" s="172"/>
      <c r="GF139" s="172"/>
      <c r="GG139" s="172"/>
      <c r="GH139" s="172"/>
      <c r="GI139" s="172"/>
      <c r="GJ139" s="172"/>
      <c r="GK139" s="172"/>
      <c r="GL139" s="172"/>
      <c r="GM139" s="172"/>
      <c r="GN139" s="172"/>
      <c r="GO139" s="172"/>
      <c r="GP139" s="172"/>
      <c r="GQ139" s="172"/>
      <c r="GR139" s="172"/>
      <c r="GS139" s="172"/>
      <c r="GT139" s="172"/>
      <c r="GU139" s="172"/>
      <c r="GV139" s="172"/>
      <c r="GW139" s="172"/>
      <c r="GX139" s="172"/>
      <c r="GY139" s="172"/>
      <c r="GZ139" s="172"/>
      <c r="HA139" s="172"/>
      <c r="HB139" s="172"/>
      <c r="HC139" s="172"/>
      <c r="HD139" s="172"/>
      <c r="HE139" s="172"/>
      <c r="HF139" s="172"/>
      <c r="HG139" s="172"/>
      <c r="HH139" s="172"/>
      <c r="HI139" s="172"/>
      <c r="HJ139" s="172"/>
      <c r="HK139" s="172"/>
      <c r="HL139" s="172"/>
      <c r="HM139" s="172"/>
      <c r="HN139" s="172"/>
      <c r="HO139" s="172"/>
      <c r="HP139" s="172"/>
      <c r="HQ139" s="172"/>
      <c r="HR139" s="172"/>
      <c r="HS139" s="172"/>
      <c r="HT139" s="172"/>
      <c r="HU139" s="172"/>
      <c r="HV139" s="172"/>
      <c r="HW139" s="172"/>
      <c r="HX139" s="172"/>
      <c r="HY139" s="172"/>
      <c r="HZ139" s="172"/>
      <c r="IA139" s="172"/>
      <c r="IB139" s="172"/>
      <c r="IC139" s="172"/>
      <c r="ID139" s="172"/>
      <c r="IE139" s="172"/>
      <c r="IF139" s="172"/>
      <c r="IG139" s="172"/>
      <c r="IH139" s="172"/>
      <c r="II139" s="172"/>
      <c r="IJ139" s="172"/>
      <c r="IK139" s="172"/>
      <c r="IL139" s="172"/>
      <c r="IM139" s="172"/>
      <c r="IN139" s="172"/>
      <c r="IO139" s="172"/>
      <c r="IP139" s="172"/>
      <c r="IQ139" s="172"/>
      <c r="IR139" s="172"/>
      <c r="IS139" s="172"/>
      <c r="IT139" s="172"/>
      <c r="IU139" s="172"/>
      <c r="IV139" s="172"/>
    </row>
    <row r="140" spans="1:256" s="22" customFormat="1" ht="21.6" x14ac:dyDescent="0.45">
      <c r="A140" s="167" t="s">
        <v>135</v>
      </c>
      <c r="B140" s="167"/>
      <c r="C140" s="167"/>
      <c r="D140" s="167"/>
      <c r="E140" s="167"/>
      <c r="F140" s="167"/>
      <c r="G140" s="167"/>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78"/>
      <c r="AN140" s="78"/>
      <c r="AO140" s="78"/>
      <c r="AP140" s="78"/>
      <c r="AQ140" s="78"/>
      <c r="AR140" s="78"/>
      <c r="AS140" s="78"/>
      <c r="AT140" s="78"/>
      <c r="AU140" s="78"/>
      <c r="AV140" s="78"/>
      <c r="AW140" s="78"/>
      <c r="AX140" s="78"/>
      <c r="AY140" s="78"/>
      <c r="AZ140" s="78"/>
      <c r="BA140" s="78"/>
      <c r="BB140" s="78"/>
      <c r="BC140" s="78"/>
      <c r="BD140" s="78"/>
      <c r="BE140" s="78"/>
      <c r="BF140" s="78"/>
      <c r="BG140" s="78"/>
      <c r="BH140" s="78"/>
      <c r="BI140" s="78"/>
      <c r="BJ140" s="78"/>
      <c r="BK140" s="78"/>
      <c r="BL140" s="78"/>
      <c r="BM140" s="78"/>
      <c r="BN140" s="78"/>
      <c r="BO140" s="78"/>
      <c r="BP140" s="78"/>
      <c r="BQ140" s="78"/>
      <c r="BR140" s="78"/>
      <c r="BS140" s="78"/>
      <c r="BT140" s="78"/>
      <c r="BU140" s="78"/>
      <c r="BV140" s="78"/>
      <c r="BW140" s="78"/>
      <c r="BX140" s="78"/>
      <c r="BY140" s="78"/>
      <c r="BZ140" s="78"/>
      <c r="CA140" s="78"/>
      <c r="CB140" s="78"/>
      <c r="CC140" s="78"/>
      <c r="CD140" s="78"/>
      <c r="CE140" s="78"/>
      <c r="CF140" s="78"/>
      <c r="CG140" s="78"/>
      <c r="CH140" s="78"/>
      <c r="CI140" s="78"/>
      <c r="CJ140" s="78"/>
      <c r="CK140" s="78"/>
      <c r="CL140" s="78"/>
      <c r="CM140" s="78"/>
      <c r="CN140" s="78"/>
      <c r="CO140" s="78"/>
      <c r="CP140" s="78"/>
      <c r="CQ140" s="78"/>
      <c r="CR140" s="78"/>
      <c r="CS140" s="78"/>
      <c r="CT140" s="78"/>
      <c r="CU140" s="78"/>
      <c r="CV140" s="78"/>
      <c r="CW140" s="78"/>
      <c r="CX140" s="78"/>
      <c r="CY140" s="78"/>
      <c r="CZ140" s="78"/>
      <c r="DA140" s="78"/>
      <c r="DB140" s="78"/>
      <c r="DC140" s="78"/>
      <c r="DD140" s="78"/>
      <c r="DE140" s="78"/>
      <c r="DF140" s="78"/>
      <c r="DG140" s="78"/>
      <c r="DH140" s="78"/>
      <c r="DI140" s="78"/>
      <c r="DJ140" s="78"/>
      <c r="DK140" s="78"/>
      <c r="DL140" s="78"/>
      <c r="DM140" s="78"/>
      <c r="DN140" s="78"/>
      <c r="DO140" s="78"/>
      <c r="DP140" s="78"/>
      <c r="DQ140" s="78"/>
      <c r="DR140" s="78"/>
      <c r="DS140" s="78"/>
      <c r="DT140" s="78"/>
      <c r="DU140" s="78"/>
      <c r="DV140" s="78"/>
      <c r="DW140" s="78"/>
      <c r="DX140" s="78"/>
      <c r="DY140" s="78"/>
      <c r="DZ140" s="78"/>
      <c r="EA140" s="78"/>
      <c r="EB140" s="78"/>
      <c r="EC140" s="78"/>
      <c r="ED140" s="78"/>
      <c r="EE140" s="78"/>
      <c r="EF140" s="78"/>
      <c r="EG140" s="78"/>
      <c r="EH140" s="78"/>
      <c r="EI140" s="78"/>
      <c r="EJ140" s="78"/>
      <c r="EK140" s="78"/>
      <c r="EL140" s="78"/>
      <c r="EM140" s="78"/>
      <c r="EN140" s="78"/>
      <c r="EO140" s="78"/>
      <c r="EP140" s="78"/>
      <c r="EQ140" s="78"/>
      <c r="ER140" s="78"/>
      <c r="ES140" s="78"/>
      <c r="ET140" s="78"/>
      <c r="EU140" s="78"/>
      <c r="EV140" s="78"/>
      <c r="EW140" s="78"/>
      <c r="EX140" s="78"/>
      <c r="EY140" s="78"/>
      <c r="EZ140" s="78"/>
      <c r="FA140" s="78"/>
      <c r="FB140" s="78"/>
      <c r="FC140" s="78"/>
      <c r="FD140" s="78"/>
      <c r="FE140" s="78"/>
      <c r="FF140" s="78"/>
      <c r="FG140" s="78"/>
      <c r="FH140" s="78"/>
      <c r="FI140" s="78"/>
      <c r="FJ140" s="78"/>
      <c r="FK140" s="78"/>
      <c r="FL140" s="78"/>
      <c r="FM140" s="78"/>
      <c r="FN140" s="78"/>
      <c r="FO140" s="78"/>
      <c r="FP140" s="78"/>
      <c r="FQ140" s="78"/>
      <c r="FR140" s="78"/>
      <c r="FS140" s="78"/>
      <c r="FT140" s="78"/>
      <c r="FU140" s="78"/>
      <c r="FV140" s="78"/>
      <c r="FW140" s="78"/>
      <c r="FX140" s="78"/>
      <c r="FY140" s="78"/>
      <c r="FZ140" s="78"/>
      <c r="GA140" s="78"/>
      <c r="GB140" s="78"/>
      <c r="GC140" s="78"/>
      <c r="GD140" s="78"/>
      <c r="GE140" s="78"/>
      <c r="GF140" s="78"/>
      <c r="GG140" s="78"/>
      <c r="GH140" s="78"/>
      <c r="GI140" s="78"/>
      <c r="GJ140" s="78"/>
      <c r="GK140" s="78"/>
      <c r="GL140" s="78"/>
      <c r="GM140" s="78"/>
      <c r="GN140" s="78"/>
      <c r="GO140" s="78"/>
      <c r="GP140" s="78"/>
      <c r="GQ140" s="78"/>
      <c r="GR140" s="78"/>
      <c r="GS140" s="78"/>
      <c r="GT140" s="78"/>
      <c r="GU140" s="78"/>
      <c r="GV140" s="78"/>
      <c r="GW140" s="78"/>
      <c r="GX140" s="78"/>
      <c r="GY140" s="78"/>
      <c r="GZ140" s="78"/>
      <c r="HA140" s="78"/>
      <c r="HB140" s="78"/>
      <c r="HC140" s="78"/>
      <c r="HD140" s="78"/>
      <c r="HE140" s="78"/>
      <c r="HF140" s="78"/>
      <c r="HG140" s="78"/>
      <c r="HH140" s="78"/>
      <c r="HI140" s="78"/>
      <c r="HJ140" s="78"/>
      <c r="HK140" s="78"/>
      <c r="HL140" s="78"/>
      <c r="HM140" s="78"/>
      <c r="HN140" s="78"/>
      <c r="HO140" s="78"/>
      <c r="HP140" s="78"/>
      <c r="HQ140" s="78"/>
      <c r="HR140" s="78"/>
      <c r="HS140" s="78"/>
      <c r="HT140" s="78"/>
      <c r="HU140" s="78"/>
      <c r="HV140" s="78"/>
      <c r="HW140" s="78"/>
      <c r="HX140" s="78"/>
      <c r="HY140" s="78"/>
      <c r="HZ140" s="78"/>
      <c r="IA140" s="78"/>
      <c r="IB140" s="78"/>
      <c r="IC140" s="78"/>
      <c r="ID140" s="78"/>
      <c r="IE140" s="78"/>
      <c r="IF140" s="78"/>
      <c r="IG140" s="78"/>
      <c r="IH140" s="78"/>
      <c r="II140" s="78"/>
      <c r="IJ140" s="78"/>
      <c r="IK140" s="78"/>
      <c r="IL140" s="78"/>
      <c r="IM140" s="78"/>
      <c r="IN140" s="78"/>
      <c r="IO140" s="78"/>
      <c r="IP140" s="78"/>
      <c r="IQ140" s="78"/>
      <c r="IR140" s="78"/>
      <c r="IS140" s="78"/>
      <c r="IT140" s="78"/>
      <c r="IU140" s="78"/>
      <c r="IV140" s="78"/>
    </row>
    <row r="141" spans="1:256" s="13" customFormat="1" x14ac:dyDescent="0.4">
      <c r="A141" s="127"/>
      <c r="B141" s="127"/>
      <c r="C141" s="80" t="s">
        <v>136</v>
      </c>
      <c r="D141" s="76"/>
      <c r="E141" s="92"/>
      <c r="F141" s="127"/>
      <c r="G141" s="76"/>
    </row>
    <row r="142" spans="1:256" s="13" customFormat="1" ht="40.799999999999997" x14ac:dyDescent="0.35">
      <c r="A142" s="66" t="s">
        <v>68</v>
      </c>
      <c r="B142" s="66" t="s">
        <v>137</v>
      </c>
      <c r="C142" s="66" t="s">
        <v>70</v>
      </c>
      <c r="D142" s="76"/>
      <c r="E142" s="76"/>
      <c r="F142" s="76"/>
      <c r="G142" s="76"/>
      <c r="H142" s="23"/>
    </row>
    <row r="143" spans="1:256" s="13" customFormat="1" x14ac:dyDescent="0.4">
      <c r="A143" s="68">
        <v>1</v>
      </c>
      <c r="B143" s="68">
        <v>2</v>
      </c>
      <c r="C143" s="68">
        <v>3</v>
      </c>
      <c r="D143" s="76"/>
      <c r="E143" s="76"/>
      <c r="F143" s="76"/>
      <c r="G143" s="76"/>
      <c r="H143" s="23"/>
    </row>
    <row r="144" spans="1:256" s="23" customFormat="1" ht="41.25" customHeight="1" x14ac:dyDescent="0.35">
      <c r="A144" s="66">
        <v>1</v>
      </c>
      <c r="B144" s="128" t="s">
        <v>138</v>
      </c>
      <c r="C144" s="129">
        <f t="array" ref="C144">SUM(IF(F133:F134&gt;0,F133:F134/G133:G134+0.00000000000001,0))</f>
        <v>2966</v>
      </c>
      <c r="D144" s="130"/>
      <c r="E144" s="130"/>
      <c r="F144" s="130"/>
      <c r="G144" s="130"/>
    </row>
    <row r="145" spans="1:256" s="23" customFormat="1" ht="34.5" customHeight="1" x14ac:dyDescent="0.35">
      <c r="A145" s="66">
        <v>2</v>
      </c>
      <c r="B145" s="128" t="s">
        <v>139</v>
      </c>
      <c r="C145" s="129">
        <f>C78</f>
        <v>2500</v>
      </c>
      <c r="D145" s="130"/>
      <c r="E145" s="130"/>
      <c r="F145" s="130"/>
      <c r="G145" s="130"/>
    </row>
    <row r="146" spans="1:256" s="23" customFormat="1" ht="34.5" customHeight="1" x14ac:dyDescent="0.35">
      <c r="A146" s="66">
        <v>3</v>
      </c>
      <c r="B146" s="128" t="s">
        <v>140</v>
      </c>
      <c r="C146" s="129">
        <f>G56</f>
        <v>0</v>
      </c>
      <c r="D146" s="130"/>
      <c r="E146" s="130"/>
      <c r="F146" s="130"/>
      <c r="G146" s="130"/>
    </row>
    <row r="147" spans="1:256" s="23" customFormat="1" ht="34.5" customHeight="1" x14ac:dyDescent="0.35">
      <c r="A147" s="66">
        <v>4</v>
      </c>
      <c r="B147" s="128" t="s">
        <v>141</v>
      </c>
      <c r="C147" s="129">
        <f>C125</f>
        <v>36000</v>
      </c>
      <c r="D147" s="130"/>
      <c r="E147" s="130"/>
      <c r="F147" s="130"/>
      <c r="G147" s="130"/>
    </row>
    <row r="148" spans="1:256" s="23" customFormat="1" ht="41.25" customHeight="1" x14ac:dyDescent="0.35">
      <c r="A148" s="66">
        <v>5</v>
      </c>
      <c r="B148" s="131" t="s">
        <v>142</v>
      </c>
      <c r="C148" s="129">
        <f>SUM(C144:C147)</f>
        <v>41466</v>
      </c>
      <c r="D148" s="130"/>
      <c r="E148" s="130"/>
      <c r="F148" s="130"/>
      <c r="G148" s="130"/>
    </row>
    <row r="149" spans="1:256" s="23" customFormat="1" ht="102" x14ac:dyDescent="0.35">
      <c r="A149" s="66">
        <v>6</v>
      </c>
      <c r="B149" s="128" t="s">
        <v>143</v>
      </c>
      <c r="C149" s="129">
        <f>IF(D167=0,0,C148/D167)</f>
        <v>262.44303797468353</v>
      </c>
      <c r="D149" s="130"/>
      <c r="E149" s="130"/>
      <c r="F149" s="130"/>
      <c r="G149" s="130"/>
    </row>
    <row r="150" spans="1:256" s="16" customFormat="1" ht="20.399999999999999" x14ac:dyDescent="0.35">
      <c r="A150" s="110"/>
      <c r="B150" s="123"/>
      <c r="C150" s="110"/>
      <c r="D150" s="110"/>
      <c r="E150" s="110"/>
      <c r="F150" s="110"/>
      <c r="G150" s="110"/>
    </row>
    <row r="151" spans="1:256" s="22" customFormat="1" ht="21.6" x14ac:dyDescent="0.45">
      <c r="A151" s="167" t="s">
        <v>144</v>
      </c>
      <c r="B151" s="167"/>
      <c r="C151" s="167"/>
      <c r="D151" s="167"/>
      <c r="E151" s="167"/>
      <c r="F151" s="167"/>
      <c r="G151" s="167"/>
      <c r="H151" s="78"/>
      <c r="I151" s="78"/>
      <c r="J151" s="78"/>
      <c r="K151" s="78"/>
      <c r="L151" s="78"/>
      <c r="M151" s="78"/>
      <c r="N151" s="78"/>
      <c r="O151" s="78"/>
      <c r="P151" s="78"/>
      <c r="Q151" s="78"/>
      <c r="R151" s="78"/>
      <c r="S151" s="78"/>
      <c r="T151" s="78"/>
      <c r="U151" s="78"/>
      <c r="V151" s="78"/>
      <c r="W151" s="78"/>
      <c r="X151" s="78"/>
      <c r="Y151" s="78"/>
      <c r="Z151" s="78"/>
      <c r="AA151" s="78"/>
      <c r="AB151" s="78"/>
      <c r="AC151" s="78"/>
      <c r="AD151" s="78"/>
      <c r="AE151" s="78"/>
      <c r="AF151" s="78"/>
      <c r="AG151" s="78"/>
      <c r="AH151" s="78"/>
      <c r="AI151" s="78"/>
      <c r="AJ151" s="78"/>
      <c r="AK151" s="78"/>
      <c r="AL151" s="78"/>
      <c r="AM151" s="78"/>
      <c r="AN151" s="78"/>
      <c r="AO151" s="78"/>
      <c r="AP151" s="78"/>
      <c r="AQ151" s="78"/>
      <c r="AR151" s="78"/>
      <c r="AS151" s="78"/>
      <c r="AT151" s="78"/>
      <c r="AU151" s="78"/>
      <c r="AV151" s="78"/>
      <c r="AW151" s="78"/>
      <c r="AX151" s="78"/>
      <c r="AY151" s="78"/>
      <c r="AZ151" s="78"/>
      <c r="BA151" s="78"/>
      <c r="BB151" s="78"/>
      <c r="BC151" s="78"/>
      <c r="BD151" s="78"/>
      <c r="BE151" s="78"/>
      <c r="BF151" s="78"/>
      <c r="BG151" s="78"/>
      <c r="BH151" s="78"/>
      <c r="BI151" s="78"/>
      <c r="BJ151" s="78"/>
      <c r="BK151" s="78"/>
      <c r="BL151" s="78"/>
      <c r="BM151" s="78"/>
      <c r="BN151" s="78"/>
      <c r="BO151" s="78"/>
      <c r="BP151" s="78"/>
      <c r="BQ151" s="78"/>
      <c r="BR151" s="78"/>
      <c r="BS151" s="78"/>
      <c r="BT151" s="78"/>
      <c r="BU151" s="78"/>
      <c r="BV151" s="78"/>
      <c r="BW151" s="78"/>
      <c r="BX151" s="78"/>
      <c r="BY151" s="78"/>
      <c r="BZ151" s="78"/>
      <c r="CA151" s="78"/>
      <c r="CB151" s="78"/>
      <c r="CC151" s="78"/>
      <c r="CD151" s="78"/>
      <c r="CE151" s="78"/>
      <c r="CF151" s="78"/>
      <c r="CG151" s="78"/>
      <c r="CH151" s="78"/>
      <c r="CI151" s="78"/>
      <c r="CJ151" s="78"/>
      <c r="CK151" s="78"/>
      <c r="CL151" s="78"/>
      <c r="CM151" s="78"/>
      <c r="CN151" s="78"/>
      <c r="CO151" s="78"/>
      <c r="CP151" s="78"/>
      <c r="CQ151" s="78"/>
      <c r="CR151" s="78"/>
      <c r="CS151" s="78"/>
      <c r="CT151" s="78"/>
      <c r="CU151" s="78"/>
      <c r="CV151" s="78"/>
      <c r="CW151" s="78"/>
      <c r="CX151" s="78"/>
      <c r="CY151" s="78"/>
      <c r="CZ151" s="78"/>
      <c r="DA151" s="78"/>
      <c r="DB151" s="78"/>
      <c r="DC151" s="78"/>
      <c r="DD151" s="78"/>
      <c r="DE151" s="78"/>
      <c r="DF151" s="78"/>
      <c r="DG151" s="78"/>
      <c r="DH151" s="78"/>
      <c r="DI151" s="78"/>
      <c r="DJ151" s="78"/>
      <c r="DK151" s="78"/>
      <c r="DL151" s="78"/>
      <c r="DM151" s="78"/>
      <c r="DN151" s="78"/>
      <c r="DO151" s="78"/>
      <c r="DP151" s="78"/>
      <c r="DQ151" s="78"/>
      <c r="DR151" s="78"/>
      <c r="DS151" s="78"/>
      <c r="DT151" s="78"/>
      <c r="DU151" s="78"/>
      <c r="DV151" s="78"/>
      <c r="DW151" s="78"/>
      <c r="DX151" s="78"/>
      <c r="DY151" s="78"/>
      <c r="DZ151" s="78"/>
      <c r="EA151" s="78"/>
      <c r="EB151" s="78"/>
      <c r="EC151" s="78"/>
      <c r="ED151" s="78"/>
      <c r="EE151" s="78"/>
      <c r="EF151" s="78"/>
      <c r="EG151" s="78"/>
      <c r="EH151" s="78"/>
      <c r="EI151" s="78"/>
      <c r="EJ151" s="78"/>
      <c r="EK151" s="78"/>
      <c r="EL151" s="78"/>
      <c r="EM151" s="78"/>
      <c r="EN151" s="78"/>
      <c r="EO151" s="78"/>
      <c r="EP151" s="78"/>
      <c r="EQ151" s="78"/>
      <c r="ER151" s="78"/>
      <c r="ES151" s="78"/>
      <c r="ET151" s="78"/>
      <c r="EU151" s="78"/>
      <c r="EV151" s="78"/>
      <c r="EW151" s="78"/>
      <c r="EX151" s="78"/>
      <c r="EY151" s="78"/>
      <c r="EZ151" s="78"/>
      <c r="FA151" s="78"/>
      <c r="FB151" s="78"/>
      <c r="FC151" s="78"/>
      <c r="FD151" s="78"/>
      <c r="FE151" s="78"/>
      <c r="FF151" s="78"/>
      <c r="FG151" s="78"/>
      <c r="FH151" s="78"/>
      <c r="FI151" s="78"/>
      <c r="FJ151" s="78"/>
      <c r="FK151" s="78"/>
      <c r="FL151" s="78"/>
      <c r="FM151" s="78"/>
      <c r="FN151" s="78"/>
      <c r="FO151" s="78"/>
      <c r="FP151" s="78"/>
      <c r="FQ151" s="78"/>
      <c r="FR151" s="78"/>
      <c r="FS151" s="78"/>
      <c r="FT151" s="78"/>
      <c r="FU151" s="78"/>
      <c r="FV151" s="78"/>
      <c r="FW151" s="78"/>
      <c r="FX151" s="78"/>
      <c r="FY151" s="78"/>
      <c r="FZ151" s="78"/>
      <c r="GA151" s="78"/>
      <c r="GB151" s="78"/>
      <c r="GC151" s="78"/>
      <c r="GD151" s="78"/>
      <c r="GE151" s="78"/>
      <c r="GF151" s="78"/>
      <c r="GG151" s="78"/>
      <c r="GH151" s="78"/>
      <c r="GI151" s="78"/>
      <c r="GJ151" s="78"/>
      <c r="GK151" s="78"/>
      <c r="GL151" s="78"/>
      <c r="GM151" s="78"/>
      <c r="GN151" s="78"/>
      <c r="GO151" s="78"/>
      <c r="GP151" s="78"/>
      <c r="GQ151" s="78"/>
      <c r="GR151" s="78"/>
      <c r="GS151" s="78"/>
      <c r="GT151" s="78"/>
      <c r="GU151" s="78"/>
      <c r="GV151" s="78"/>
      <c r="GW151" s="78"/>
      <c r="GX151" s="78"/>
      <c r="GY151" s="78"/>
      <c r="GZ151" s="78"/>
      <c r="HA151" s="78"/>
      <c r="HB151" s="78"/>
      <c r="HC151" s="78"/>
      <c r="HD151" s="78"/>
      <c r="HE151" s="78"/>
      <c r="HF151" s="78"/>
      <c r="HG151" s="78"/>
      <c r="HH151" s="78"/>
      <c r="HI151" s="78"/>
      <c r="HJ151" s="78"/>
      <c r="HK151" s="78"/>
      <c r="HL151" s="78"/>
      <c r="HM151" s="78"/>
      <c r="HN151" s="78"/>
      <c r="HO151" s="78"/>
      <c r="HP151" s="78"/>
      <c r="HQ151" s="78"/>
      <c r="HR151" s="78"/>
      <c r="HS151" s="78"/>
      <c r="HT151" s="78"/>
      <c r="HU151" s="78"/>
      <c r="HV151" s="78"/>
      <c r="HW151" s="78"/>
      <c r="HX151" s="78"/>
      <c r="HY151" s="78"/>
      <c r="HZ151" s="78"/>
      <c r="IA151" s="78"/>
      <c r="IB151" s="78"/>
      <c r="IC151" s="78"/>
      <c r="ID151" s="78"/>
      <c r="IE151" s="78"/>
      <c r="IF151" s="78"/>
      <c r="IG151" s="78"/>
      <c r="IH151" s="78"/>
      <c r="II151" s="78"/>
      <c r="IJ151" s="78"/>
      <c r="IK151" s="78"/>
      <c r="IL151" s="78"/>
      <c r="IM151" s="78"/>
      <c r="IN151" s="78"/>
      <c r="IO151" s="78"/>
      <c r="IP151" s="78"/>
      <c r="IQ151" s="78"/>
      <c r="IR151" s="78"/>
      <c r="IS151" s="78"/>
      <c r="IT151" s="78"/>
      <c r="IU151" s="78"/>
      <c r="IV151" s="78"/>
    </row>
    <row r="152" spans="1:256" s="16" customFormat="1" x14ac:dyDescent="0.4">
      <c r="A152" s="110"/>
      <c r="B152" s="110"/>
      <c r="C152" s="80" t="s">
        <v>145</v>
      </c>
      <c r="D152" s="110"/>
      <c r="E152" s="110"/>
      <c r="F152" s="110"/>
      <c r="G152" s="110"/>
    </row>
    <row r="153" spans="1:256" s="13" customFormat="1" ht="40.799999999999997" x14ac:dyDescent="0.35">
      <c r="A153" s="93" t="s">
        <v>68</v>
      </c>
      <c r="B153" s="66" t="s">
        <v>146</v>
      </c>
      <c r="C153" s="66" t="s">
        <v>147</v>
      </c>
      <c r="D153" s="76"/>
      <c r="E153" s="76"/>
      <c r="F153" s="76"/>
      <c r="G153" s="76"/>
    </row>
    <row r="154" spans="1:256" s="18" customFormat="1" x14ac:dyDescent="0.25">
      <c r="A154" s="132">
        <v>1</v>
      </c>
      <c r="B154" s="83">
        <v>2</v>
      </c>
      <c r="C154" s="83">
        <v>3</v>
      </c>
      <c r="D154" s="96"/>
      <c r="E154" s="96"/>
      <c r="F154" s="96"/>
      <c r="G154" s="96"/>
    </row>
    <row r="155" spans="1:256" s="13" customFormat="1" ht="42" customHeight="1" x14ac:dyDescent="0.35">
      <c r="A155" s="133">
        <v>1</v>
      </c>
      <c r="B155" s="134" t="s">
        <v>148</v>
      </c>
      <c r="C155" s="135">
        <f>C149</f>
        <v>262.44303797468353</v>
      </c>
      <c r="D155" s="76"/>
      <c r="E155" s="76"/>
      <c r="F155" s="76"/>
      <c r="G155" s="76"/>
    </row>
    <row r="156" spans="1:256" s="13" customFormat="1" ht="42" customHeight="1" x14ac:dyDescent="0.35">
      <c r="A156" s="133">
        <v>2</v>
      </c>
      <c r="B156" s="134" t="s">
        <v>149</v>
      </c>
      <c r="C156" s="136">
        <v>0.2</v>
      </c>
      <c r="D156" s="76"/>
      <c r="E156" s="76"/>
      <c r="F156" s="76"/>
      <c r="G156" s="76"/>
    </row>
    <row r="157" spans="1:256" s="13" customFormat="1" ht="42" customHeight="1" x14ac:dyDescent="0.35">
      <c r="A157" s="133">
        <v>3</v>
      </c>
      <c r="B157" s="134" t="s">
        <v>150</v>
      </c>
      <c r="C157" s="135">
        <f>C155*C156</f>
        <v>52.48860759493671</v>
      </c>
      <c r="D157" s="76"/>
      <c r="E157" s="76"/>
      <c r="F157" s="76"/>
      <c r="G157" s="76"/>
    </row>
    <row r="158" spans="1:256" s="13" customFormat="1" ht="42" customHeight="1" x14ac:dyDescent="0.35">
      <c r="A158" s="133">
        <v>4</v>
      </c>
      <c r="B158" s="134" t="s">
        <v>151</v>
      </c>
      <c r="C158" s="135">
        <f>C155+C157</f>
        <v>314.93164556962023</v>
      </c>
      <c r="D158" s="76"/>
      <c r="E158" s="76"/>
      <c r="F158" s="76"/>
      <c r="G158" s="76"/>
    </row>
    <row r="159" spans="1:256" s="13" customFormat="1" ht="77.25" customHeight="1" x14ac:dyDescent="0.35">
      <c r="A159" s="133">
        <v>5</v>
      </c>
      <c r="B159" s="137" t="s">
        <v>152</v>
      </c>
      <c r="C159" s="138">
        <v>1000</v>
      </c>
      <c r="D159" s="76"/>
      <c r="E159" s="76"/>
      <c r="F159" s="76"/>
      <c r="G159" s="76"/>
    </row>
    <row r="160" spans="1:256" s="13" customFormat="1" ht="20.399999999999999" x14ac:dyDescent="0.35">
      <c r="A160" s="139"/>
      <c r="B160" s="76"/>
      <c r="C160" s="76"/>
      <c r="D160" s="76"/>
      <c r="E160" s="76"/>
      <c r="F160" s="76"/>
      <c r="G160" s="76"/>
    </row>
    <row r="161" spans="1:256" s="21" customFormat="1" ht="26.4" x14ac:dyDescent="0.4">
      <c r="A161" s="173" t="s">
        <v>153</v>
      </c>
      <c r="B161" s="173"/>
      <c r="C161" s="173"/>
      <c r="D161" s="173"/>
      <c r="E161" s="173"/>
      <c r="F161" s="173"/>
      <c r="G161" s="173"/>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c r="AO161" s="126"/>
      <c r="AP161" s="126"/>
      <c r="AQ161" s="126"/>
      <c r="AR161" s="126"/>
      <c r="AS161" s="126"/>
      <c r="AT161" s="126"/>
      <c r="AU161" s="126"/>
      <c r="AV161" s="126"/>
      <c r="AW161" s="126"/>
      <c r="AX161" s="126"/>
      <c r="AY161" s="126"/>
      <c r="AZ161" s="126"/>
      <c r="BA161" s="126"/>
      <c r="BB161" s="126"/>
      <c r="BC161" s="126"/>
      <c r="BD161" s="126"/>
      <c r="BE161" s="126"/>
      <c r="BF161" s="126"/>
      <c r="BG161" s="126"/>
      <c r="BH161" s="126"/>
      <c r="BI161" s="126"/>
      <c r="BJ161" s="126"/>
      <c r="BK161" s="126"/>
      <c r="BL161" s="126"/>
      <c r="BM161" s="126"/>
      <c r="BN161" s="126"/>
      <c r="BO161" s="126"/>
      <c r="BP161" s="126"/>
      <c r="BQ161" s="126"/>
      <c r="BR161" s="126"/>
      <c r="BS161" s="126"/>
      <c r="BT161" s="126"/>
      <c r="BU161" s="126"/>
      <c r="BV161" s="126"/>
      <c r="BW161" s="126"/>
      <c r="BX161" s="126"/>
      <c r="BY161" s="126"/>
      <c r="BZ161" s="126"/>
      <c r="CA161" s="126"/>
      <c r="CB161" s="126"/>
      <c r="CC161" s="126"/>
      <c r="CD161" s="126"/>
      <c r="CE161" s="126"/>
      <c r="CF161" s="126"/>
      <c r="CG161" s="126"/>
      <c r="CH161" s="126"/>
      <c r="CI161" s="126"/>
      <c r="CJ161" s="126"/>
      <c r="CK161" s="126"/>
      <c r="CL161" s="126"/>
      <c r="CM161" s="126"/>
      <c r="CN161" s="126"/>
      <c r="CO161" s="126"/>
      <c r="CP161" s="126"/>
      <c r="CQ161" s="126"/>
      <c r="CR161" s="126"/>
      <c r="CS161" s="126"/>
      <c r="CT161" s="126"/>
      <c r="CU161" s="126"/>
      <c r="CV161" s="126"/>
      <c r="CW161" s="126"/>
      <c r="CX161" s="126"/>
      <c r="CY161" s="126"/>
      <c r="CZ161" s="126"/>
      <c r="DA161" s="126"/>
      <c r="DB161" s="126"/>
      <c r="DC161" s="126"/>
      <c r="DD161" s="126"/>
      <c r="DE161" s="126"/>
      <c r="DF161" s="126"/>
      <c r="DG161" s="126"/>
      <c r="DH161" s="126"/>
      <c r="DI161" s="126"/>
      <c r="DJ161" s="126"/>
      <c r="DK161" s="126"/>
      <c r="DL161" s="126"/>
      <c r="DM161" s="126"/>
      <c r="DN161" s="126"/>
      <c r="DO161" s="126"/>
      <c r="DP161" s="126"/>
      <c r="DQ161" s="126"/>
      <c r="DR161" s="126"/>
      <c r="DS161" s="126"/>
      <c r="DT161" s="126"/>
      <c r="DU161" s="126"/>
      <c r="DV161" s="126"/>
      <c r="DW161" s="126"/>
      <c r="DX161" s="126"/>
      <c r="DY161" s="126"/>
      <c r="DZ161" s="126"/>
      <c r="EA161" s="126"/>
      <c r="EB161" s="126"/>
      <c r="EC161" s="126"/>
      <c r="ED161" s="126"/>
      <c r="EE161" s="126"/>
      <c r="EF161" s="126"/>
      <c r="EG161" s="126"/>
      <c r="EH161" s="126"/>
      <c r="EI161" s="126"/>
      <c r="EJ161" s="126"/>
      <c r="EK161" s="126"/>
      <c r="EL161" s="126"/>
      <c r="EM161" s="126"/>
      <c r="EN161" s="126"/>
      <c r="EO161" s="126"/>
      <c r="EP161" s="126"/>
      <c r="EQ161" s="126"/>
      <c r="ER161" s="126"/>
      <c r="ES161" s="126"/>
      <c r="ET161" s="126"/>
      <c r="EU161" s="126"/>
      <c r="EV161" s="126"/>
      <c r="EW161" s="126"/>
      <c r="EX161" s="126"/>
      <c r="EY161" s="126"/>
      <c r="EZ161" s="126"/>
      <c r="FA161" s="126"/>
      <c r="FB161" s="126"/>
      <c r="FC161" s="126"/>
      <c r="FD161" s="126"/>
      <c r="FE161" s="126"/>
      <c r="FF161" s="126"/>
      <c r="FG161" s="126"/>
      <c r="FH161" s="126"/>
      <c r="FI161" s="126"/>
      <c r="FJ161" s="126"/>
      <c r="FK161" s="126"/>
      <c r="FL161" s="126"/>
      <c r="FM161" s="126"/>
      <c r="FN161" s="126"/>
      <c r="FO161" s="126"/>
      <c r="FP161" s="126"/>
      <c r="FQ161" s="126"/>
      <c r="FR161" s="126"/>
      <c r="FS161" s="126"/>
      <c r="FT161" s="126"/>
      <c r="FU161" s="126"/>
      <c r="FV161" s="126"/>
      <c r="FW161" s="126"/>
      <c r="FX161" s="126"/>
      <c r="FY161" s="126"/>
      <c r="FZ161" s="126"/>
      <c r="GA161" s="126"/>
      <c r="GB161" s="126"/>
      <c r="GC161" s="126"/>
      <c r="GD161" s="126"/>
      <c r="GE161" s="126"/>
      <c r="GF161" s="126"/>
      <c r="GG161" s="126"/>
      <c r="GH161" s="126"/>
      <c r="GI161" s="126"/>
      <c r="GJ161" s="126"/>
      <c r="GK161" s="126"/>
      <c r="GL161" s="126"/>
      <c r="GM161" s="126"/>
      <c r="GN161" s="126"/>
      <c r="GO161" s="126"/>
      <c r="GP161" s="126"/>
      <c r="GQ161" s="126"/>
      <c r="GR161" s="126"/>
      <c r="GS161" s="126"/>
      <c r="GT161" s="126"/>
      <c r="GU161" s="126"/>
      <c r="GV161" s="126"/>
      <c r="GW161" s="126"/>
      <c r="GX161" s="126"/>
      <c r="GY161" s="126"/>
      <c r="GZ161" s="126"/>
      <c r="HA161" s="126"/>
      <c r="HB161" s="126"/>
      <c r="HC161" s="126"/>
      <c r="HD161" s="126"/>
      <c r="HE161" s="126"/>
      <c r="HF161" s="126"/>
      <c r="HG161" s="126"/>
      <c r="HH161" s="126"/>
      <c r="HI161" s="126"/>
      <c r="HJ161" s="126"/>
      <c r="HK161" s="126"/>
      <c r="HL161" s="126"/>
      <c r="HM161" s="126"/>
      <c r="HN161" s="126"/>
      <c r="HO161" s="126"/>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c r="IV161" s="126"/>
    </row>
    <row r="162" spans="1:256" s="22" customFormat="1" ht="21.6" x14ac:dyDescent="0.45">
      <c r="A162" s="167" t="s">
        <v>154</v>
      </c>
      <c r="B162" s="167"/>
      <c r="C162" s="167"/>
      <c r="D162" s="167"/>
      <c r="E162" s="167"/>
      <c r="F162" s="167"/>
      <c r="G162" s="167"/>
      <c r="H162" s="78"/>
      <c r="I162" s="78"/>
      <c r="J162" s="78"/>
      <c r="K162" s="78"/>
      <c r="L162" s="78"/>
      <c r="M162" s="78"/>
      <c r="N162" s="78"/>
      <c r="O162" s="78"/>
      <c r="P162" s="78"/>
      <c r="Q162" s="78"/>
      <c r="R162" s="78"/>
      <c r="S162" s="78"/>
      <c r="T162" s="78"/>
      <c r="U162" s="78"/>
      <c r="V162" s="78"/>
      <c r="W162" s="78"/>
      <c r="X162" s="78"/>
      <c r="Y162" s="78"/>
      <c r="Z162" s="78"/>
      <c r="AA162" s="78"/>
      <c r="AB162" s="78"/>
      <c r="AC162" s="78"/>
      <c r="AD162" s="78"/>
      <c r="AE162" s="78"/>
      <c r="AF162" s="78"/>
      <c r="AG162" s="78"/>
      <c r="AH162" s="78"/>
      <c r="AI162" s="78"/>
      <c r="AJ162" s="78"/>
      <c r="AK162" s="78"/>
      <c r="AL162" s="78"/>
      <c r="AM162" s="78"/>
      <c r="AN162" s="78"/>
      <c r="AO162" s="78"/>
      <c r="AP162" s="78"/>
      <c r="AQ162" s="78"/>
      <c r="AR162" s="78"/>
      <c r="AS162" s="78"/>
      <c r="AT162" s="78"/>
      <c r="AU162" s="78"/>
      <c r="AV162" s="78"/>
      <c r="AW162" s="78"/>
      <c r="AX162" s="78"/>
      <c r="AY162" s="78"/>
      <c r="AZ162" s="78"/>
      <c r="BA162" s="78"/>
      <c r="BB162" s="78"/>
      <c r="BC162" s="78"/>
      <c r="BD162" s="78"/>
      <c r="BE162" s="78"/>
      <c r="BF162" s="78"/>
      <c r="BG162" s="78"/>
      <c r="BH162" s="78"/>
      <c r="BI162" s="78"/>
      <c r="BJ162" s="78"/>
      <c r="BK162" s="78"/>
      <c r="BL162" s="78"/>
      <c r="BM162" s="78"/>
      <c r="BN162" s="78"/>
      <c r="BO162" s="78"/>
      <c r="BP162" s="78"/>
      <c r="BQ162" s="78"/>
      <c r="BR162" s="78"/>
      <c r="BS162" s="78"/>
      <c r="BT162" s="78"/>
      <c r="BU162" s="78"/>
      <c r="BV162" s="78"/>
      <c r="BW162" s="78"/>
      <c r="BX162" s="78"/>
      <c r="BY162" s="78"/>
      <c r="BZ162" s="78"/>
      <c r="CA162" s="78"/>
      <c r="CB162" s="78"/>
      <c r="CC162" s="78"/>
      <c r="CD162" s="78"/>
      <c r="CE162" s="78"/>
      <c r="CF162" s="78"/>
      <c r="CG162" s="78"/>
      <c r="CH162" s="78"/>
      <c r="CI162" s="78"/>
      <c r="CJ162" s="78"/>
      <c r="CK162" s="78"/>
      <c r="CL162" s="78"/>
      <c r="CM162" s="78"/>
      <c r="CN162" s="78"/>
      <c r="CO162" s="78"/>
      <c r="CP162" s="78"/>
      <c r="CQ162" s="78"/>
      <c r="CR162" s="78"/>
      <c r="CS162" s="78"/>
      <c r="CT162" s="78"/>
      <c r="CU162" s="78"/>
      <c r="CV162" s="78"/>
      <c r="CW162" s="78"/>
      <c r="CX162" s="78"/>
      <c r="CY162" s="78"/>
      <c r="CZ162" s="78"/>
      <c r="DA162" s="78"/>
      <c r="DB162" s="78"/>
      <c r="DC162" s="78"/>
      <c r="DD162" s="78"/>
      <c r="DE162" s="78"/>
      <c r="DF162" s="78"/>
      <c r="DG162" s="78"/>
      <c r="DH162" s="78"/>
      <c r="DI162" s="78"/>
      <c r="DJ162" s="78"/>
      <c r="DK162" s="78"/>
      <c r="DL162" s="78"/>
      <c r="DM162" s="78"/>
      <c r="DN162" s="78"/>
      <c r="DO162" s="78"/>
      <c r="DP162" s="78"/>
      <c r="DQ162" s="78"/>
      <c r="DR162" s="78"/>
      <c r="DS162" s="78"/>
      <c r="DT162" s="78"/>
      <c r="DU162" s="78"/>
      <c r="DV162" s="78"/>
      <c r="DW162" s="78"/>
      <c r="DX162" s="78"/>
      <c r="DY162" s="78"/>
      <c r="DZ162" s="78"/>
      <c r="EA162" s="78"/>
      <c r="EB162" s="78"/>
      <c r="EC162" s="78"/>
      <c r="ED162" s="78"/>
      <c r="EE162" s="78"/>
      <c r="EF162" s="78"/>
      <c r="EG162" s="78"/>
      <c r="EH162" s="78"/>
      <c r="EI162" s="78"/>
      <c r="EJ162" s="78"/>
      <c r="EK162" s="78"/>
      <c r="EL162" s="78"/>
      <c r="EM162" s="78"/>
      <c r="EN162" s="78"/>
      <c r="EO162" s="78"/>
      <c r="EP162" s="78"/>
      <c r="EQ162" s="78"/>
      <c r="ER162" s="78"/>
      <c r="ES162" s="78"/>
      <c r="ET162" s="78"/>
      <c r="EU162" s="78"/>
      <c r="EV162" s="78"/>
      <c r="EW162" s="78"/>
      <c r="EX162" s="78"/>
      <c r="EY162" s="78"/>
      <c r="EZ162" s="78"/>
      <c r="FA162" s="78"/>
      <c r="FB162" s="78"/>
      <c r="FC162" s="78"/>
      <c r="FD162" s="78"/>
      <c r="FE162" s="78"/>
      <c r="FF162" s="78"/>
      <c r="FG162" s="78"/>
      <c r="FH162" s="78"/>
      <c r="FI162" s="78"/>
      <c r="FJ162" s="78"/>
      <c r="FK162" s="78"/>
      <c r="FL162" s="78"/>
      <c r="FM162" s="78"/>
      <c r="FN162" s="78"/>
      <c r="FO162" s="78"/>
      <c r="FP162" s="78"/>
      <c r="FQ162" s="78"/>
      <c r="FR162" s="78"/>
      <c r="FS162" s="78"/>
      <c r="FT162" s="78"/>
      <c r="FU162" s="78"/>
      <c r="FV162" s="78"/>
      <c r="FW162" s="78"/>
      <c r="FX162" s="78"/>
      <c r="FY162" s="78"/>
      <c r="FZ162" s="78"/>
      <c r="GA162" s="78"/>
      <c r="GB162" s="78"/>
      <c r="GC162" s="78"/>
      <c r="GD162" s="78"/>
      <c r="GE162" s="78"/>
      <c r="GF162" s="78"/>
      <c r="GG162" s="78"/>
      <c r="GH162" s="78"/>
      <c r="GI162" s="78"/>
      <c r="GJ162" s="78"/>
      <c r="GK162" s="78"/>
      <c r="GL162" s="78"/>
      <c r="GM162" s="78"/>
      <c r="GN162" s="78"/>
      <c r="GO162" s="78"/>
      <c r="GP162" s="78"/>
      <c r="GQ162" s="78"/>
      <c r="GR162" s="78"/>
      <c r="GS162" s="78"/>
      <c r="GT162" s="78"/>
      <c r="GU162" s="78"/>
      <c r="GV162" s="78"/>
      <c r="GW162" s="78"/>
      <c r="GX162" s="78"/>
      <c r="GY162" s="78"/>
      <c r="GZ162" s="78"/>
      <c r="HA162" s="78"/>
      <c r="HB162" s="78"/>
      <c r="HC162" s="78"/>
      <c r="HD162" s="78"/>
      <c r="HE162" s="78"/>
      <c r="HF162" s="78"/>
      <c r="HG162" s="78"/>
      <c r="HH162" s="78"/>
      <c r="HI162" s="78"/>
      <c r="HJ162" s="78"/>
      <c r="HK162" s="78"/>
      <c r="HL162" s="78"/>
      <c r="HM162" s="78"/>
      <c r="HN162" s="78"/>
      <c r="HO162" s="78"/>
      <c r="HP162" s="78"/>
      <c r="HQ162" s="78"/>
      <c r="HR162" s="78"/>
      <c r="HS162" s="78"/>
      <c r="HT162" s="78"/>
      <c r="HU162" s="78"/>
      <c r="HV162" s="78"/>
      <c r="HW162" s="78"/>
      <c r="HX162" s="78"/>
      <c r="HY162" s="78"/>
      <c r="HZ162" s="78"/>
      <c r="IA162" s="78"/>
      <c r="IB162" s="78"/>
      <c r="IC162" s="78"/>
      <c r="ID162" s="78"/>
      <c r="IE162" s="78"/>
      <c r="IF162" s="78"/>
      <c r="IG162" s="78"/>
      <c r="IH162" s="78"/>
      <c r="II162" s="78"/>
      <c r="IJ162" s="78"/>
      <c r="IK162" s="78"/>
      <c r="IL162" s="78"/>
      <c r="IM162" s="78"/>
      <c r="IN162" s="78"/>
      <c r="IO162" s="78"/>
      <c r="IP162" s="78"/>
      <c r="IQ162" s="78"/>
      <c r="IR162" s="78"/>
      <c r="IS162" s="78"/>
      <c r="IT162" s="78"/>
      <c r="IU162" s="78"/>
      <c r="IV162" s="78"/>
    </row>
    <row r="163" spans="1:256" s="24" customFormat="1" x14ac:dyDescent="0.4">
      <c r="A163" s="76"/>
      <c r="B163" s="92"/>
      <c r="C163" s="92"/>
      <c r="D163" s="113" t="s">
        <v>155</v>
      </c>
      <c r="E163" s="76"/>
      <c r="F163" s="76"/>
      <c r="G163" s="76"/>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c r="BY163" s="13"/>
      <c r="BZ163" s="13"/>
      <c r="CA163" s="13"/>
    </row>
    <row r="164" spans="1:256" s="14" customFormat="1" ht="40.799999999999997" x14ac:dyDescent="0.25">
      <c r="A164" s="93" t="s">
        <v>68</v>
      </c>
      <c r="B164" s="168" t="s">
        <v>156</v>
      </c>
      <c r="C164" s="168"/>
      <c r="D164" s="66"/>
      <c r="E164" s="67"/>
      <c r="F164" s="67"/>
      <c r="G164" s="67"/>
    </row>
    <row r="165" spans="1:256" s="13" customFormat="1" ht="20.399999999999999" x14ac:dyDescent="0.35">
      <c r="A165" s="140">
        <v>1</v>
      </c>
      <c r="B165" s="141">
        <v>2</v>
      </c>
      <c r="C165" s="141">
        <v>3</v>
      </c>
      <c r="D165" s="141">
        <v>4</v>
      </c>
      <c r="E165" s="76"/>
      <c r="F165" s="76"/>
      <c r="G165" s="76"/>
    </row>
    <row r="166" spans="1:256" s="13" customFormat="1" ht="22.5" customHeight="1" x14ac:dyDescent="0.35">
      <c r="A166" s="163">
        <v>1</v>
      </c>
      <c r="B166" s="165" t="s">
        <v>157</v>
      </c>
      <c r="C166" s="142" t="s">
        <v>158</v>
      </c>
      <c r="D166" s="143" t="s">
        <v>159</v>
      </c>
      <c r="E166" s="76"/>
      <c r="F166" s="76"/>
      <c r="G166" s="76"/>
      <c r="H166" s="144"/>
    </row>
    <row r="167" spans="1:256" s="13" customFormat="1" ht="22.5" customHeight="1" x14ac:dyDescent="0.35">
      <c r="A167" s="164"/>
      <c r="B167" s="166"/>
      <c r="C167" s="142" t="s">
        <v>160</v>
      </c>
      <c r="D167" s="145">
        <f>'План продаж'!D11</f>
        <v>158</v>
      </c>
      <c r="E167" s="76"/>
      <c r="F167" s="76"/>
      <c r="G167" s="76"/>
    </row>
    <row r="168" spans="1:256" s="13" customFormat="1" ht="22.5" customHeight="1" x14ac:dyDescent="0.35">
      <c r="A168" s="133">
        <v>2</v>
      </c>
      <c r="B168" s="169" t="s">
        <v>161</v>
      </c>
      <c r="C168" s="170"/>
      <c r="D168" s="146" t="s">
        <v>162</v>
      </c>
      <c r="E168" s="76"/>
      <c r="F168" s="76"/>
      <c r="G168" s="76"/>
    </row>
    <row r="169" spans="1:256" s="13" customFormat="1" ht="40.5" customHeight="1" x14ac:dyDescent="0.35">
      <c r="A169" s="133">
        <v>3</v>
      </c>
      <c r="B169" s="169" t="s">
        <v>163</v>
      </c>
      <c r="C169" s="170"/>
      <c r="D169" s="135">
        <f>'План продаж'!E11</f>
        <v>100000</v>
      </c>
      <c r="E169" s="76"/>
      <c r="F169" s="76"/>
      <c r="G169" s="76"/>
    </row>
    <row r="170" spans="1:256" s="13" customFormat="1" ht="30" customHeight="1" x14ac:dyDescent="0.35">
      <c r="A170" s="125"/>
      <c r="B170" s="76"/>
      <c r="C170" s="76"/>
      <c r="D170" s="76"/>
      <c r="E170" s="76"/>
      <c r="F170" s="76"/>
      <c r="G170" s="76"/>
    </row>
    <row r="171" spans="1:256" s="13" customFormat="1" ht="21.6" x14ac:dyDescent="0.45">
      <c r="A171" s="167" t="s">
        <v>164</v>
      </c>
      <c r="B171" s="167"/>
      <c r="C171" s="167"/>
      <c r="D171" s="167"/>
      <c r="E171" s="167"/>
      <c r="F171" s="167"/>
      <c r="G171" s="167"/>
      <c r="H171" s="78"/>
    </row>
    <row r="172" spans="1:256" s="13" customFormat="1" ht="15.9" customHeight="1" x14ac:dyDescent="0.25">
      <c r="A172" s="61"/>
      <c r="B172" s="61"/>
      <c r="C172" s="61"/>
      <c r="D172" s="61"/>
      <c r="E172" s="61"/>
      <c r="F172" s="61"/>
      <c r="G172" s="61"/>
      <c r="H172" s="78"/>
    </row>
    <row r="173" spans="1:256" s="13" customFormat="1" ht="42" x14ac:dyDescent="0.35">
      <c r="A173" s="61"/>
      <c r="B173" s="137" t="s">
        <v>165</v>
      </c>
      <c r="C173" s="147">
        <v>6</v>
      </c>
      <c r="D173" s="148" t="str">
        <f>IF(C173=4,"НПД 4%",IF(C173=6,"НПД/УСН 6%",IF(C173=15,"УСН 15%",0)))</f>
        <v>НПД/УСН 6%</v>
      </c>
      <c r="E173" s="76"/>
      <c r="F173" s="61"/>
      <c r="G173" s="61"/>
      <c r="H173" s="78"/>
    </row>
    <row r="174" spans="1:256" s="13" customFormat="1" ht="37.5" customHeight="1" x14ac:dyDescent="0.25">
      <c r="A174" s="61"/>
      <c r="B174" s="171" t="s">
        <v>166</v>
      </c>
      <c r="C174" s="171"/>
      <c r="D174" s="171"/>
      <c r="E174" s="61"/>
      <c r="F174" s="61"/>
      <c r="G174" s="61"/>
      <c r="H174" s="78"/>
    </row>
    <row r="175" spans="1:256" s="13" customFormat="1" ht="15.9" customHeight="1" x14ac:dyDescent="0.25">
      <c r="A175" s="61"/>
      <c r="B175" s="61"/>
      <c r="C175" s="61"/>
      <c r="D175" s="61"/>
      <c r="E175" s="61"/>
      <c r="F175" s="61"/>
      <c r="G175" s="61"/>
      <c r="H175" s="78"/>
    </row>
    <row r="176" spans="1:256" s="13" customFormat="1" ht="19.5" customHeight="1" x14ac:dyDescent="0.4">
      <c r="A176" s="76"/>
      <c r="B176" s="92"/>
      <c r="C176" s="113" t="s">
        <v>167</v>
      </c>
      <c r="D176" s="76"/>
      <c r="E176" s="76"/>
      <c r="F176" s="76"/>
      <c r="G176" s="76"/>
    </row>
    <row r="177" spans="1:7" s="14" customFormat="1" ht="40.799999999999997" x14ac:dyDescent="0.25">
      <c r="A177" s="149" t="s">
        <v>68</v>
      </c>
      <c r="B177" s="95" t="s">
        <v>156</v>
      </c>
      <c r="C177" s="150" t="s">
        <v>70</v>
      </c>
      <c r="D177" s="67"/>
      <c r="E177" s="67"/>
      <c r="F177" s="67"/>
      <c r="G177" s="67"/>
    </row>
    <row r="178" spans="1:7" s="13" customFormat="1" ht="20.25" customHeight="1" x14ac:dyDescent="0.4">
      <c r="A178" s="98">
        <v>1</v>
      </c>
      <c r="B178" s="68">
        <v>2</v>
      </c>
      <c r="C178" s="151">
        <v>3</v>
      </c>
      <c r="D178" s="76"/>
      <c r="E178" s="76"/>
      <c r="F178" s="76"/>
      <c r="G178" s="76"/>
    </row>
    <row r="179" spans="1:7" s="13" customFormat="1" ht="43.5" customHeight="1" x14ac:dyDescent="0.35">
      <c r="A179" s="152">
        <v>1</v>
      </c>
      <c r="B179" s="153" t="s">
        <v>168</v>
      </c>
      <c r="C179" s="154">
        <f>D169</f>
        <v>100000</v>
      </c>
      <c r="D179" s="76"/>
      <c r="E179" s="76"/>
      <c r="F179" s="76"/>
      <c r="G179" s="76"/>
    </row>
    <row r="180" spans="1:7" s="13" customFormat="1" ht="43.5" customHeight="1" x14ac:dyDescent="0.35">
      <c r="A180" s="152">
        <v>2</v>
      </c>
      <c r="B180" s="153" t="s">
        <v>169</v>
      </c>
      <c r="C180" s="154">
        <f>C148</f>
        <v>41466</v>
      </c>
      <c r="D180" s="76"/>
      <c r="E180" s="76"/>
      <c r="F180" s="76"/>
      <c r="G180" s="76"/>
    </row>
    <row r="181" spans="1:7" s="13" customFormat="1" ht="43.5" customHeight="1" x14ac:dyDescent="0.35">
      <c r="A181" s="152">
        <v>3</v>
      </c>
      <c r="B181" s="153" t="s">
        <v>170</v>
      </c>
      <c r="C181" s="154">
        <f>IF(C173=15,(C179-C180)*0.15,C179*C173/100)</f>
        <v>6000</v>
      </c>
      <c r="D181" s="76"/>
      <c r="E181" s="76"/>
      <c r="F181" s="76"/>
      <c r="G181" s="76"/>
    </row>
    <row r="182" spans="1:7" s="13" customFormat="1" ht="43.5" customHeight="1" x14ac:dyDescent="0.35">
      <c r="A182" s="152">
        <v>4</v>
      </c>
      <c r="B182" s="153" t="s">
        <v>171</v>
      </c>
      <c r="C182" s="154">
        <f>C179-C180-C181</f>
        <v>52534</v>
      </c>
      <c r="D182" s="76"/>
      <c r="E182" s="76"/>
      <c r="F182" s="76"/>
      <c r="G182" s="76"/>
    </row>
    <row r="183" spans="1:7" s="13" customFormat="1" ht="43.5" customHeight="1" x14ac:dyDescent="0.35">
      <c r="A183" s="152">
        <v>5</v>
      </c>
      <c r="B183" s="153" t="s">
        <v>172</v>
      </c>
      <c r="C183" s="154">
        <f>C182*12</f>
        <v>630408</v>
      </c>
      <c r="D183" s="76"/>
      <c r="E183" s="76"/>
      <c r="F183" s="76"/>
      <c r="G183" s="76"/>
    </row>
    <row r="184" spans="1:7" s="13" customFormat="1" ht="43.5" customHeight="1" x14ac:dyDescent="0.35">
      <c r="A184" s="152">
        <v>6</v>
      </c>
      <c r="B184" s="153" t="s">
        <v>173</v>
      </c>
      <c r="C184" s="155">
        <f>IF(C180=0,0,C182/C180)</f>
        <v>1.2669174745574687</v>
      </c>
      <c r="D184" s="76"/>
      <c r="E184" s="76"/>
      <c r="F184" s="76"/>
      <c r="G184" s="76"/>
    </row>
    <row r="185" spans="1:7" ht="43.5" customHeight="1" x14ac:dyDescent="0.4">
      <c r="A185" s="152">
        <v>7</v>
      </c>
      <c r="B185" s="156" t="s">
        <v>174</v>
      </c>
      <c r="C185" s="157">
        <f>ROUND(C86/C182,0)</f>
        <v>7</v>
      </c>
    </row>
    <row r="186" spans="1:7" s="13" customFormat="1" ht="20.399999999999999" x14ac:dyDescent="0.35">
      <c r="A186" s="76"/>
      <c r="B186" s="76"/>
      <c r="C186" s="76"/>
      <c r="D186" s="76"/>
      <c r="E186" s="76"/>
      <c r="F186" s="76"/>
      <c r="G186" s="76"/>
    </row>
    <row r="187" spans="1:7" s="25" customFormat="1" ht="43.5" customHeight="1" x14ac:dyDescent="0.25">
      <c r="A187" s="171" t="s">
        <v>175</v>
      </c>
      <c r="B187" s="171"/>
      <c r="C187" s="171"/>
      <c r="D187" s="171"/>
      <c r="E187" s="38"/>
      <c r="F187" s="158"/>
      <c r="G187" s="158"/>
    </row>
    <row r="188" spans="1:7" s="25" customFormat="1" ht="40.5" customHeight="1" x14ac:dyDescent="0.25">
      <c r="A188" s="171"/>
      <c r="B188" s="171"/>
      <c r="C188" s="171"/>
      <c r="D188" s="171"/>
      <c r="E188" s="38"/>
      <c r="F188" s="159"/>
      <c r="G188" s="158"/>
    </row>
    <row r="189" spans="1:7" s="13" customFormat="1" ht="33.75" customHeight="1" x14ac:dyDescent="0.35">
      <c r="A189" s="171" t="s">
        <v>176</v>
      </c>
      <c r="B189" s="171"/>
      <c r="C189" s="171"/>
      <c r="D189" s="171"/>
      <c r="E189" s="171"/>
      <c r="F189" s="63"/>
      <c r="G189" s="76"/>
    </row>
    <row r="190" spans="1:7" s="26" customFormat="1" ht="57.75" customHeight="1" x14ac:dyDescent="0.4">
      <c r="A190" s="27"/>
      <c r="B190" s="28"/>
      <c r="C190" s="27"/>
      <c r="D190" s="27"/>
      <c r="E190" s="27"/>
      <c r="F190" s="160"/>
      <c r="G190" s="160"/>
    </row>
    <row r="191" spans="1:7" ht="15.75" hidden="1" customHeight="1" x14ac:dyDescent="0.4"/>
  </sheetData>
  <sheetProtection formatCells="0" formatColumns="0" formatRows="0" insertColumns="0" insertRows="0" insertHyperlinks="0" deleteColumns="0" deleteRows="0" sort="0" autoFilter="0" pivotTables="0"/>
  <mergeCells count="264">
    <mergeCell ref="A1:G1"/>
    <mergeCell ref="A2:G2"/>
    <mergeCell ref="B5:G5"/>
    <mergeCell ref="A6:G6"/>
    <mergeCell ref="A7:G7"/>
    <mergeCell ref="A8:G8"/>
    <mergeCell ref="A9:G9"/>
    <mergeCell ref="A10:G10"/>
    <mergeCell ref="B11:G11"/>
    <mergeCell ref="A12:G12"/>
    <mergeCell ref="A13:G13"/>
    <mergeCell ref="A14:G14"/>
    <mergeCell ref="A15:G15"/>
    <mergeCell ref="B16:G16"/>
    <mergeCell ref="A17:G17"/>
    <mergeCell ref="B18:G18"/>
    <mergeCell ref="A19:G19"/>
    <mergeCell ref="A23:C23"/>
    <mergeCell ref="B36:G36"/>
    <mergeCell ref="A37:G37"/>
    <mergeCell ref="A38:G38"/>
    <mergeCell ref="A39:C39"/>
    <mergeCell ref="A40:G40"/>
    <mergeCell ref="A41:G41"/>
    <mergeCell ref="A42:F42"/>
    <mergeCell ref="A24:C24"/>
    <mergeCell ref="A25:C25"/>
    <mergeCell ref="B28:G28"/>
    <mergeCell ref="A29:G29"/>
    <mergeCell ref="A30:G30"/>
    <mergeCell ref="A31:G31"/>
    <mergeCell ref="A32:G32"/>
    <mergeCell ref="A34:G34"/>
    <mergeCell ref="A35:G35"/>
    <mergeCell ref="A43:G43"/>
    <mergeCell ref="A44:G44"/>
    <mergeCell ref="A45:F45"/>
    <mergeCell ref="B46:G46"/>
    <mergeCell ref="A47:G47"/>
    <mergeCell ref="A48:G48"/>
    <mergeCell ref="B49:G49"/>
    <mergeCell ref="A50:G50"/>
    <mergeCell ref="A51:G51"/>
    <mergeCell ref="A52:G52"/>
    <mergeCell ref="A53:G53"/>
    <mergeCell ref="A54:B54"/>
    <mergeCell ref="A59:G59"/>
    <mergeCell ref="A60:G60"/>
    <mergeCell ref="A61:G61"/>
    <mergeCell ref="A62:G62"/>
    <mergeCell ref="A63:G63"/>
    <mergeCell ref="B65:C65"/>
    <mergeCell ref="A66:G66"/>
    <mergeCell ref="A73:G73"/>
    <mergeCell ref="H73:N73"/>
    <mergeCell ref="O73:U73"/>
    <mergeCell ref="V73:AB73"/>
    <mergeCell ref="AC73:AI73"/>
    <mergeCell ref="AJ73:AP73"/>
    <mergeCell ref="AQ73:AW73"/>
    <mergeCell ref="AX73:BD73"/>
    <mergeCell ref="FF73:FL73"/>
    <mergeCell ref="FM73:FS73"/>
    <mergeCell ref="FT73:FZ73"/>
    <mergeCell ref="BE73:BK73"/>
    <mergeCell ref="BL73:BR73"/>
    <mergeCell ref="BS73:BY73"/>
    <mergeCell ref="BZ73:CF73"/>
    <mergeCell ref="CG73:CM73"/>
    <mergeCell ref="CN73:CT73"/>
    <mergeCell ref="CU73:DA73"/>
    <mergeCell ref="DB73:DH73"/>
    <mergeCell ref="DI73:DO73"/>
    <mergeCell ref="H96:N96"/>
    <mergeCell ref="O96:U96"/>
    <mergeCell ref="V96:AB96"/>
    <mergeCell ref="AC96:AI96"/>
    <mergeCell ref="AJ96:AP96"/>
    <mergeCell ref="AQ96:AW96"/>
    <mergeCell ref="AX96:BD96"/>
    <mergeCell ref="IL73:IR73"/>
    <mergeCell ref="IS73:IV73"/>
    <mergeCell ref="GA73:GG73"/>
    <mergeCell ref="GH73:GN73"/>
    <mergeCell ref="GO73:GU73"/>
    <mergeCell ref="GV73:HB73"/>
    <mergeCell ref="HC73:HI73"/>
    <mergeCell ref="HJ73:HP73"/>
    <mergeCell ref="HQ73:HW73"/>
    <mergeCell ref="HX73:ID73"/>
    <mergeCell ref="IE73:IK73"/>
    <mergeCell ref="DP73:DV73"/>
    <mergeCell ref="DW73:EC73"/>
    <mergeCell ref="ED73:EJ73"/>
    <mergeCell ref="EK73:EQ73"/>
    <mergeCell ref="ER73:EX73"/>
    <mergeCell ref="EY73:FE73"/>
    <mergeCell ref="BE96:BK96"/>
    <mergeCell ref="BL96:BR96"/>
    <mergeCell ref="BS96:BY96"/>
    <mergeCell ref="BZ96:CF96"/>
    <mergeCell ref="CG96:CM96"/>
    <mergeCell ref="CN96:CT96"/>
    <mergeCell ref="CU96:DA96"/>
    <mergeCell ref="DB96:DH96"/>
    <mergeCell ref="DI96:DO96"/>
    <mergeCell ref="DP96:DV96"/>
    <mergeCell ref="DW96:EC96"/>
    <mergeCell ref="ED96:EJ96"/>
    <mergeCell ref="EK96:EQ96"/>
    <mergeCell ref="ER96:EX96"/>
    <mergeCell ref="EY96:FE96"/>
    <mergeCell ref="FF96:FL96"/>
    <mergeCell ref="FM96:FS96"/>
    <mergeCell ref="FT96:FZ96"/>
    <mergeCell ref="GA96:GG96"/>
    <mergeCell ref="GH96:GN96"/>
    <mergeCell ref="GO96:GU96"/>
    <mergeCell ref="GV96:HB96"/>
    <mergeCell ref="HC96:HI96"/>
    <mergeCell ref="HJ96:HP96"/>
    <mergeCell ref="HQ96:HW96"/>
    <mergeCell ref="HX96:ID96"/>
    <mergeCell ref="IE96:IK96"/>
    <mergeCell ref="IL96:IR96"/>
    <mergeCell ref="IS96:IV96"/>
    <mergeCell ref="A115:G115"/>
    <mergeCell ref="H115:N115"/>
    <mergeCell ref="O115:U115"/>
    <mergeCell ref="V115:AB115"/>
    <mergeCell ref="AC115:AI115"/>
    <mergeCell ref="AJ115:AP115"/>
    <mergeCell ref="AQ115:AW115"/>
    <mergeCell ref="AX115:BD115"/>
    <mergeCell ref="BE115:BK115"/>
    <mergeCell ref="BL115:BR115"/>
    <mergeCell ref="BS115:BY115"/>
    <mergeCell ref="BZ115:CF115"/>
    <mergeCell ref="CG115:CM115"/>
    <mergeCell ref="CN115:CT115"/>
    <mergeCell ref="CU115:DA115"/>
    <mergeCell ref="DB115:DH115"/>
    <mergeCell ref="DI115:DO115"/>
    <mergeCell ref="DP115:DV115"/>
    <mergeCell ref="DW115:EC115"/>
    <mergeCell ref="ED115:EJ115"/>
    <mergeCell ref="EK115:EQ115"/>
    <mergeCell ref="ER115:EX115"/>
    <mergeCell ref="EY115:FE115"/>
    <mergeCell ref="FF115:FL115"/>
    <mergeCell ref="FM115:FS115"/>
    <mergeCell ref="FT115:FZ115"/>
    <mergeCell ref="GA115:GG115"/>
    <mergeCell ref="GH115:GN115"/>
    <mergeCell ref="GO115:GU115"/>
    <mergeCell ref="GV115:HB115"/>
    <mergeCell ref="HC115:HI115"/>
    <mergeCell ref="HJ115:HP115"/>
    <mergeCell ref="HQ115:HW115"/>
    <mergeCell ref="HX115:ID115"/>
    <mergeCell ref="IE115:IK115"/>
    <mergeCell ref="IL115:IR115"/>
    <mergeCell ref="IS115:IV115"/>
    <mergeCell ref="A127:G127"/>
    <mergeCell ref="H127:N127"/>
    <mergeCell ref="O127:U127"/>
    <mergeCell ref="V127:AB127"/>
    <mergeCell ref="AC127:AI127"/>
    <mergeCell ref="AJ127:AP127"/>
    <mergeCell ref="AQ127:AW127"/>
    <mergeCell ref="AX127:BD127"/>
    <mergeCell ref="BE127:BK127"/>
    <mergeCell ref="BL127:BR127"/>
    <mergeCell ref="BS127:BY127"/>
    <mergeCell ref="BZ127:CF127"/>
    <mergeCell ref="CG127:CM127"/>
    <mergeCell ref="CN127:CT127"/>
    <mergeCell ref="CU127:DA127"/>
    <mergeCell ref="DB127:DH127"/>
    <mergeCell ref="DI127:DO127"/>
    <mergeCell ref="DP127:DV127"/>
    <mergeCell ref="DW127:EC127"/>
    <mergeCell ref="ED127:EJ127"/>
    <mergeCell ref="EK127:EQ127"/>
    <mergeCell ref="ER127:EX127"/>
    <mergeCell ref="EY127:FE127"/>
    <mergeCell ref="FF127:FL127"/>
    <mergeCell ref="FM127:FS127"/>
    <mergeCell ref="FT127:FZ127"/>
    <mergeCell ref="GA127:GG127"/>
    <mergeCell ref="GH127:GN127"/>
    <mergeCell ref="GO127:GU127"/>
    <mergeCell ref="GV127:HB127"/>
    <mergeCell ref="HC127:HI127"/>
    <mergeCell ref="HJ127:HP127"/>
    <mergeCell ref="HQ127:HW127"/>
    <mergeCell ref="HX127:ID127"/>
    <mergeCell ref="IE127:IK127"/>
    <mergeCell ref="IL127:IR127"/>
    <mergeCell ref="IS127:IV127"/>
    <mergeCell ref="B128:G128"/>
    <mergeCell ref="A139:G139"/>
    <mergeCell ref="H139:N139"/>
    <mergeCell ref="O139:U139"/>
    <mergeCell ref="V139:AB139"/>
    <mergeCell ref="AC139:AI139"/>
    <mergeCell ref="AJ139:AP139"/>
    <mergeCell ref="AQ139:AW139"/>
    <mergeCell ref="AX139:BD139"/>
    <mergeCell ref="BE139:BK139"/>
    <mergeCell ref="BL139:BR139"/>
    <mergeCell ref="BS139:BY139"/>
    <mergeCell ref="BZ139:CF139"/>
    <mergeCell ref="CG139:CM139"/>
    <mergeCell ref="CN139:CT139"/>
    <mergeCell ref="CU139:DA139"/>
    <mergeCell ref="DB139:DH139"/>
    <mergeCell ref="DI139:DO139"/>
    <mergeCell ref="DP139:DV139"/>
    <mergeCell ref="DW139:EC139"/>
    <mergeCell ref="ED139:EJ139"/>
    <mergeCell ref="EK139:EQ139"/>
    <mergeCell ref="ER139:EX139"/>
    <mergeCell ref="IL139:IR139"/>
    <mergeCell ref="IS139:IV139"/>
    <mergeCell ref="A140:G140"/>
    <mergeCell ref="A151:G151"/>
    <mergeCell ref="A161:G161"/>
    <mergeCell ref="EY139:FE139"/>
    <mergeCell ref="FF139:FL139"/>
    <mergeCell ref="FM139:FS139"/>
    <mergeCell ref="FT139:FZ139"/>
    <mergeCell ref="GA139:GG139"/>
    <mergeCell ref="GH139:GN139"/>
    <mergeCell ref="GO139:GU139"/>
    <mergeCell ref="GV139:HB139"/>
    <mergeCell ref="HC139:HI139"/>
    <mergeCell ref="A171:G171"/>
    <mergeCell ref="B174:D174"/>
    <mergeCell ref="A187:D187"/>
    <mergeCell ref="A188:D188"/>
    <mergeCell ref="A189:E189"/>
    <mergeCell ref="HJ139:HP139"/>
    <mergeCell ref="HQ139:HW139"/>
    <mergeCell ref="HX139:ID139"/>
    <mergeCell ref="IE139:IK139"/>
    <mergeCell ref="A75:A76"/>
    <mergeCell ref="A166:A167"/>
    <mergeCell ref="B75:B76"/>
    <mergeCell ref="B166:B167"/>
    <mergeCell ref="C75:C76"/>
    <mergeCell ref="A162:G162"/>
    <mergeCell ref="B164:C164"/>
    <mergeCell ref="B168:C168"/>
    <mergeCell ref="B169:C169"/>
    <mergeCell ref="B94:F94"/>
    <mergeCell ref="A96:G96"/>
    <mergeCell ref="D75:F75"/>
    <mergeCell ref="B88:F88"/>
    <mergeCell ref="B89:F89"/>
    <mergeCell ref="B90:F90"/>
    <mergeCell ref="B91:F91"/>
    <mergeCell ref="B92:F92"/>
    <mergeCell ref="B93:F93"/>
  </mergeCells>
  <dataValidations count="1">
    <dataValidation type="list" allowBlank="1" showInputMessage="1" showErrorMessage="1" sqref="C173" xr:uid="{00000000-0002-0000-0000-000000000000}">
      <formula1>"4, 6,15"</formula1>
    </dataValidation>
  </dataValidations>
  <pageMargins left="0.74803149606299213" right="0.39370078740157483" top="0.39370078740157483" bottom="0.39370078740157483" header="0" footer="0"/>
  <pageSetup paperSize="9" scale="50" fitToHeight="0" orientation="portrait" r:id="rId1"/>
  <headerFooter alignWithMargins="0">
    <oddFooter>&amp;R&amp;P</oddFooter>
  </headerFooter>
  <rowBreaks count="5" manualBreakCount="5">
    <brk id="37" max="6" man="1"/>
    <brk id="59" max="6" man="1"/>
    <brk id="71" max="6" man="1"/>
    <brk id="114" max="6" man="1"/>
    <brk id="14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workbookViewId="0">
      <selection activeCell="B10" sqref="B10"/>
    </sheetView>
  </sheetViews>
  <sheetFormatPr defaultColWidth="9" defaultRowHeight="13.2" x14ac:dyDescent="0.25"/>
  <cols>
    <col min="1" max="1" width="9.109375" style="1"/>
    <col min="2" max="2" width="33.6640625" style="1" customWidth="1"/>
    <col min="3" max="3" width="21.109375" style="1" customWidth="1"/>
    <col min="4" max="4" width="20" style="1" customWidth="1"/>
    <col min="5" max="5" width="24.33203125" style="1" customWidth="1"/>
  </cols>
  <sheetData>
    <row r="1" spans="1:5" ht="17.399999999999999" x14ac:dyDescent="0.25">
      <c r="A1" s="245" t="s">
        <v>177</v>
      </c>
      <c r="B1" s="245"/>
      <c r="C1" s="245"/>
      <c r="D1" s="245"/>
      <c r="E1" s="245"/>
    </row>
    <row r="2" spans="1:5" ht="17.399999999999999" x14ac:dyDescent="0.25">
      <c r="A2" s="2"/>
      <c r="B2" s="2"/>
      <c r="C2" s="2"/>
      <c r="D2" s="2"/>
      <c r="E2" s="2" t="s">
        <v>178</v>
      </c>
    </row>
    <row r="3" spans="1:5" ht="15" x14ac:dyDescent="0.25">
      <c r="A3" s="3"/>
      <c r="B3" s="4"/>
      <c r="C3" s="4"/>
      <c r="D3" s="4"/>
      <c r="E3" s="4"/>
    </row>
    <row r="4" spans="1:5" ht="34.799999999999997" x14ac:dyDescent="0.25">
      <c r="A4" s="5" t="s">
        <v>179</v>
      </c>
      <c r="B4" s="6" t="s">
        <v>180</v>
      </c>
      <c r="C4" s="6" t="s">
        <v>181</v>
      </c>
      <c r="D4" s="6" t="s">
        <v>127</v>
      </c>
      <c r="E4" s="6" t="s">
        <v>182</v>
      </c>
    </row>
    <row r="5" spans="1:5" ht="15.6" x14ac:dyDescent="0.25">
      <c r="A5" s="7">
        <v>1</v>
      </c>
      <c r="B5" s="7" t="s">
        <v>183</v>
      </c>
      <c r="C5" s="8">
        <v>350</v>
      </c>
      <c r="D5" s="9">
        <v>60</v>
      </c>
      <c r="E5" s="8">
        <f t="shared" ref="E5:E10" si="0">C5*D5</f>
        <v>21000</v>
      </c>
    </row>
    <row r="6" spans="1:5" ht="15.6" x14ac:dyDescent="0.25">
      <c r="A6" s="7">
        <v>2</v>
      </c>
      <c r="B6" s="7" t="s">
        <v>184</v>
      </c>
      <c r="C6" s="8">
        <v>380</v>
      </c>
      <c r="D6" s="9">
        <v>50</v>
      </c>
      <c r="E6" s="8">
        <f t="shared" si="0"/>
        <v>19000</v>
      </c>
    </row>
    <row r="7" spans="1:5" ht="15.6" x14ac:dyDescent="0.25">
      <c r="A7" s="7">
        <v>3</v>
      </c>
      <c r="B7" s="7" t="s">
        <v>185</v>
      </c>
      <c r="C7" s="8">
        <v>700</v>
      </c>
      <c r="D7" s="9">
        <v>25</v>
      </c>
      <c r="E7" s="8">
        <f t="shared" si="0"/>
        <v>17500</v>
      </c>
    </row>
    <row r="8" spans="1:5" ht="15.6" x14ac:dyDescent="0.25">
      <c r="A8" s="7">
        <v>4</v>
      </c>
      <c r="B8" s="7" t="s">
        <v>186</v>
      </c>
      <c r="C8" s="8">
        <v>600</v>
      </c>
      <c r="D8" s="9">
        <v>20</v>
      </c>
      <c r="E8" s="8">
        <f t="shared" si="0"/>
        <v>12000</v>
      </c>
    </row>
    <row r="9" spans="1:5" ht="15.6" x14ac:dyDescent="0.25">
      <c r="A9" s="7">
        <v>5</v>
      </c>
      <c r="B9" s="7" t="s">
        <v>187</v>
      </c>
      <c r="C9" s="8">
        <v>250</v>
      </c>
      <c r="D9" s="9">
        <v>2</v>
      </c>
      <c r="E9" s="8">
        <f t="shared" si="0"/>
        <v>500</v>
      </c>
    </row>
    <row r="10" spans="1:5" ht="30" x14ac:dyDescent="0.25">
      <c r="A10" s="7">
        <v>6</v>
      </c>
      <c r="B10" s="7" t="s">
        <v>188</v>
      </c>
      <c r="C10" s="8">
        <v>30000</v>
      </c>
      <c r="D10" s="9">
        <v>1</v>
      </c>
      <c r="E10" s="8">
        <f t="shared" si="0"/>
        <v>30000</v>
      </c>
    </row>
    <row r="11" spans="1:5" ht="15.6" x14ac:dyDescent="0.25">
      <c r="A11" s="246"/>
      <c r="B11" s="247" t="s">
        <v>189</v>
      </c>
      <c r="C11" s="10"/>
      <c r="D11" s="11">
        <f>SUM(D5:D10)</f>
        <v>158</v>
      </c>
      <c r="E11" s="10">
        <f>SUM(E5:E10)</f>
        <v>100000</v>
      </c>
    </row>
  </sheetData>
  <mergeCells count="2">
    <mergeCell ref="A1:E1"/>
    <mergeCell ref="A11: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БизнесПлан</vt:lpstr>
      <vt:lpstr>План продаж</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2025-02-20T13:22:32Z</cp:lastPrinted>
  <dcterms:created xsi:type="dcterms:W3CDTF">2009-05-20T11:30:00Z</dcterms:created>
  <dcterms:modified xsi:type="dcterms:W3CDTF">2025-04-05T11:50:00Z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3DE5F2E5600642D0979E7B9E7301FBB3_13</vt:lpwstr>
  </property>
  <property fmtid="{D5CDD505-2E9C-101B-9397-08002B2CF9AE}" pid="3" name="KSOProductBuildVer">
    <vt:lpwstr>1049-12.2.0.19805</vt:lpwstr>
  </property>
</Properties>
</file>