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13_ncr:1_{B51A4707-0CC4-47CC-AB25-EE8FEB975A45}" xr6:coauthVersionLast="37" xr6:coauthVersionMax="37" xr10:uidLastSave="{00000000-0000-0000-0000-000000000000}"/>
  <bookViews>
    <workbookView xWindow="0" yWindow="0" windowWidth="28800" windowHeight="13668" xr2:uid="{00000000-000D-0000-FFFF-FFFF00000000}"/>
  </bookViews>
  <sheets>
    <sheet name="БизнесПлан" sheetId="1" r:id="rId1"/>
    <sheet name="План продаж" sheetId="2" r:id="rId2"/>
  </sheets>
  <definedNames>
    <definedName name="месСебест">БизнесПлан!$E$162</definedName>
    <definedName name="месячнаяПрограмма">БизнесПлан!#REF!</definedName>
    <definedName name="_xlnm.Print_Area" localSheetId="0">БизнесПлан!$A$1:$G$209</definedName>
  </definedNames>
  <calcPr calcId="179021"/>
</workbook>
</file>

<file path=xl/calcChain.xml><?xml version="1.0" encoding="utf-8"?>
<calcChain xmlns="http://schemas.openxmlformats.org/spreadsheetml/2006/main">
  <c r="C165" i="1" l="1"/>
  <c r="C164" i="1"/>
  <c r="C94" i="1"/>
  <c r="C142" i="1"/>
  <c r="C167" i="1" s="1"/>
  <c r="D11" i="2"/>
  <c r="D187" i="1"/>
  <c r="E9" i="2"/>
  <c r="E8" i="2"/>
  <c r="E7" i="2"/>
  <c r="E6" i="2"/>
  <c r="E5" i="2"/>
  <c r="E11" i="2" s="1"/>
  <c r="D189" i="1" s="1"/>
  <c r="D102" i="1"/>
  <c r="E95" i="1"/>
  <c r="E96" i="1"/>
  <c r="C96" i="1"/>
  <c r="F96" i="1" s="1"/>
  <c r="E100" i="1"/>
  <c r="C95" i="1"/>
  <c r="F95" i="1" s="1"/>
  <c r="C87" i="1"/>
  <c r="C99" i="1"/>
  <c r="F99" i="1" s="1"/>
  <c r="D193" i="1"/>
  <c r="E98" i="1"/>
  <c r="E101" i="1"/>
  <c r="E99" i="1"/>
  <c r="F94" i="1"/>
  <c r="E97" i="1"/>
  <c r="D23" i="1"/>
  <c r="E94" i="1"/>
  <c r="E69" i="1"/>
  <c r="F69" i="1" s="1"/>
  <c r="D131" i="1"/>
  <c r="C97" i="1" s="1"/>
  <c r="F97" i="1" s="1"/>
  <c r="F150" i="1"/>
  <c r="F151" i="1"/>
  <c r="F152" i="1"/>
  <c r="F153" i="1"/>
  <c r="C163" i="1" a="1"/>
  <c r="C163" i="1" s="1"/>
  <c r="G69" i="1" l="1"/>
  <c r="G70" i="1" s="1"/>
  <c r="D41" i="1"/>
  <c r="C199" i="1"/>
  <c r="C201" i="1" s="1"/>
  <c r="F154" i="1"/>
  <c r="C98" i="1" s="1"/>
  <c r="C101" i="1"/>
  <c r="F101" i="1" s="1"/>
  <c r="F98" i="1" l="1"/>
  <c r="F102" i="1" s="1"/>
  <c r="D24" i="1" s="1"/>
  <c r="C166" i="1"/>
  <c r="C168" i="1" s="1"/>
  <c r="C169" i="1" s="1"/>
  <c r="C175" i="1" s="1"/>
  <c r="C177" i="1" s="1"/>
  <c r="C178" i="1" s="1"/>
  <c r="C100" i="1"/>
  <c r="F100" i="1" s="1"/>
  <c r="C200" i="1"/>
  <c r="C202" i="1" s="1"/>
  <c r="C203" i="1" s="1"/>
  <c r="C204" i="1" l="1"/>
  <c r="C102" i="1"/>
  <c r="D21" i="1" s="1"/>
  <c r="C205" i="1" l="1"/>
</calcChain>
</file>

<file path=xl/sharedStrings.xml><?xml version="1.0" encoding="utf-8"?>
<sst xmlns="http://schemas.openxmlformats.org/spreadsheetml/2006/main" count="241" uniqueCount="205">
  <si>
    <t>в том числе:</t>
  </si>
  <si>
    <t>3.3. Реализация продукции</t>
  </si>
  <si>
    <t>Наименование затрат и документов</t>
  </si>
  <si>
    <t>Итого:</t>
  </si>
  <si>
    <t>Наименование затрат</t>
  </si>
  <si>
    <t>Стоимость (руб.)</t>
  </si>
  <si>
    <t>ВСЕГО ЗАТРАТ:</t>
  </si>
  <si>
    <t>Наименование составляющих цены</t>
  </si>
  <si>
    <t>Продукция</t>
  </si>
  <si>
    <t>6.1. Среднемесячная выручка от реализации продукции</t>
  </si>
  <si>
    <t>6.2. Среднемесячная прибыль и рентабельность производства продукции, товаров, услуг.</t>
  </si>
  <si>
    <t>Совокупный годовой (чистый) доход (строка 3, табл. №9 х 12)</t>
  </si>
  <si>
    <t>Совокупный годовой (чистый) доход подлежит налогообложению в установленном законом порядке.</t>
  </si>
  <si>
    <t xml:space="preserve">1.5. Общая стоимость проекта (руб.) </t>
  </si>
  <si>
    <t>Итог</t>
  </si>
  <si>
    <t>Взносы в фонды</t>
  </si>
  <si>
    <t>Зарплата на одного</t>
  </si>
  <si>
    <t>Количество работников</t>
  </si>
  <si>
    <t>ВСЕГО:</t>
  </si>
  <si>
    <t>подтверждающие документы прилагаются</t>
  </si>
  <si>
    <t>2.                СУЩЕСТВО ПРОЕКТА</t>
  </si>
  <si>
    <t>3. ПЛАН ПРОИЗВОДСТВА И СБЫТА ПРОДУКЦИИ, ТОВАРОВ, УСЛУГ.</t>
  </si>
  <si>
    <t>Стоимость, рублей</t>
  </si>
  <si>
    <t xml:space="preserve">4.1. Организационные затраты </t>
  </si>
  <si>
    <t>Таблица 1</t>
  </si>
  <si>
    <t xml:space="preserve">4.2. Общая стоимость проекта </t>
  </si>
  <si>
    <t>Источник финансирования</t>
  </si>
  <si>
    <t>Таблица 2</t>
  </si>
  <si>
    <t xml:space="preserve">Материальные запасы         </t>
  </si>
  <si>
    <t>Таблица 3</t>
  </si>
  <si>
    <t xml:space="preserve">Перечень затрат </t>
  </si>
  <si>
    <t>Единица измерения</t>
  </si>
  <si>
    <t>Общая стоимость, рублей</t>
  </si>
  <si>
    <t>Таблица 4</t>
  </si>
  <si>
    <t>Стоимость затрат, рублей</t>
  </si>
  <si>
    <t>№ п/п</t>
  </si>
  <si>
    <t>Таблица  5</t>
  </si>
  <si>
    <t>Наименование материала</t>
  </si>
  <si>
    <t>количество</t>
  </si>
  <si>
    <t>Стоимость 1 единицы материала, рублей</t>
  </si>
  <si>
    <t>Период, на который делаются запасы</t>
  </si>
  <si>
    <t>Таблица 6</t>
  </si>
  <si>
    <t>Наименование составляющих себестоимости продукции</t>
  </si>
  <si>
    <t>5.1 Себестоимость объема выпускаемой продукции,  товаров   услуг в месяц, рублей</t>
  </si>
  <si>
    <t>5.2. Цена реализации продукции</t>
  </si>
  <si>
    <t>Таблица 7</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</si>
  <si>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</si>
  <si>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Минимальная рентабельность ( строка 1 *строка 2 / 100%</t>
  </si>
  <si>
    <t>Минимальная рентабельность,%</t>
  </si>
  <si>
    <t>Средняя розничная цена реализации аналогичной продукции через торговую сеть, рублей</t>
  </si>
  <si>
    <t>6. ОБОСНОВАНИЕ СОСТОЯТЕЛЬНОСТИ ПРОЕКТА</t>
  </si>
  <si>
    <t>Минимальная цена реализации продукции, (строка 1 + строка 3), рублей</t>
  </si>
  <si>
    <t>Таблица 8</t>
  </si>
  <si>
    <t>Наименование показателя</t>
  </si>
  <si>
    <t>Среднемесячный объем реализации продукции в натуральном выражении</t>
  </si>
  <si>
    <t>Таблица 9</t>
  </si>
  <si>
    <t>Общий валовый доход в месяц (строка 3 таблицы 8)</t>
  </si>
  <si>
    <t>Рентабельность, % (строка 3/строка 2) х 100, %</t>
  </si>
  <si>
    <t>Планируемая цена реализации единицы продукции, рублей</t>
  </si>
  <si>
    <t>Себестоимость объема всей продукции в месяц (строка 5 таблицы 6)</t>
  </si>
  <si>
    <t>Валовый доход в месяц от реализации продукции (строка 1 х строка 2), рублей</t>
  </si>
  <si>
    <t>Общая стоимость проекта (руб.)</t>
  </si>
  <si>
    <t>СУЩЕСТВО ПРОЕКТА</t>
  </si>
  <si>
    <t>I. </t>
  </si>
  <si>
    <t>ИНФОРМАЦИОННЫЕ ДАННЫЕ</t>
  </si>
  <si>
    <t>ОБОСНОВАНИЕ СТОИМОСТИ ПРОЕКТА</t>
  </si>
  <si>
    <t>Количество</t>
  </si>
  <si>
    <t>Сумма затрат, рублей</t>
  </si>
  <si>
    <t>Сырье и материалы (из таблицы 5 в расчете на 1 месяц)</t>
  </si>
  <si>
    <t>Среднемесячная зарплата наемных работников</t>
  </si>
  <si>
    <t>Итого</t>
  </si>
  <si>
    <t>Наемные работники:</t>
  </si>
  <si>
    <t>Зарплата наемных работников</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</si>
  <si>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</si>
  <si>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</si>
  <si>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</si>
  <si>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Заработная плата за 1 месяц</t>
  </si>
  <si>
    <t>Прочие затраты за 1 месяц</t>
  </si>
  <si>
    <t>Прочие среднемесячные затраты</t>
  </si>
  <si>
    <t>ед. измерения</t>
  </si>
  <si>
    <t>Реализация продукции</t>
  </si>
  <si>
    <t>Итого производственных расходов (полная себестоимость)</t>
  </si>
  <si>
    <t>5. РАСЧЕТ СЕБЕСТОИМОСТИ ПРОДУКЦИИ, ТОВАРОВ, УСЛУГ И ЦЕНЫ ИХ РЕАЛИЗАЦИИ</t>
  </si>
  <si>
    <t>Личные средства, р.</t>
  </si>
  <si>
    <t>Соц. Контракт, р.</t>
  </si>
  <si>
    <t>приказ Минфина России от 31 декабря 2016 г. N 257н</t>
  </si>
  <si>
    <t>приказ Минфина России от 15 ноября 2019 г. N 180н</t>
  </si>
  <si>
    <t>Налог</t>
  </si>
  <si>
    <t>Чистый доход в месяц (стр 1 минус стр 2 минус стр 3)</t>
  </si>
  <si>
    <t xml:space="preserve"> «____»___________202___ г.           ________________          ____________________
                                      подпись                        Ф.И.О
                                                                                          </t>
  </si>
  <si>
    <t>БИЗНЕС – ПЛАН</t>
  </si>
  <si>
    <t xml:space="preserve"> - до 10%: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</si>
  <si>
    <t xml:space="preserve"> - до 15%:  на  принятие  имущественных  обязательств,  необходимых  для  осуществления  предпринимательской деятельности (например, аренда)</t>
  </si>
  <si>
    <t xml:space="preserve"> - до 5%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</si>
  <si>
    <t xml:space="preserve"> - Оставшаяся  часть  денежной  выплаты  (или  вся  ее  сумма)  может  быть  направлена  на  приобретение  основных  средств, необходимых для осуществления предпринимательской деятельности.</t>
  </si>
  <si>
    <t xml:space="preserve"> - до 15%:  на  приобретение  материально-производственных запасов, необходимых для осуществления предпринимательской деятельности</t>
  </si>
  <si>
    <t>Разрешительная документация, программы, ЭЦП</t>
  </si>
  <si>
    <t>Другие организационные затраты</t>
  </si>
  <si>
    <t>Основные средства и инструмент</t>
  </si>
  <si>
    <t>* Материальные ценности, используемые в производстве и со сроком эксплуатации более 12 мес.</t>
  </si>
  <si>
    <t xml:space="preserve">4.3. Затраты на приобретение основных средств и инструмента * </t>
  </si>
  <si>
    <t>4.4. Прочие среднемесячные затраты и продвижение *</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</si>
  <si>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</si>
  <si>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</si>
  <si>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 xml:space="preserve">Размещение  и  продвижение   на  торговых площадках  в Интернет, в сервисах объявлений </t>
  </si>
  <si>
    <t>(Расчет налога примерный. Расчет налога не учитывает стоимость патента при Патентной системе налогообложения)</t>
  </si>
  <si>
    <t xml:space="preserve">1.3. Вид предпринимательской деятельности: </t>
  </si>
  <si>
    <t xml:space="preserve"> Самозанятый</t>
  </si>
  <si>
    <t>1.4. Организационнно-правовая форма (Самозанятый/ИП):</t>
  </si>
  <si>
    <t>Сведения о предпринимателе:</t>
  </si>
  <si>
    <t>Образование и квалификация предпринимателя:</t>
  </si>
  <si>
    <t xml:space="preserve">Вид предпринимательской деятельности: </t>
  </si>
  <si>
    <t>Организационнно-правовая форма (Самозанятый/ИП):</t>
  </si>
  <si>
    <t>Намечаемые объемы реализации услуг (продукции) в месяц</t>
  </si>
  <si>
    <t>Таблица 8.1.</t>
  </si>
  <si>
    <t>№</t>
  </si>
  <si>
    <t>Наименование товара/группы товаров</t>
  </si>
  <si>
    <t>Цена</t>
  </si>
  <si>
    <t>Сумма</t>
  </si>
  <si>
    <t>ИТОГО:</t>
  </si>
  <si>
    <t xml:space="preserve"> Характеристики услуги: </t>
  </si>
  <si>
    <t xml:space="preserve">1.6. </t>
  </si>
  <si>
    <t>Место осуществления  предпринимательской деятельности:</t>
  </si>
  <si>
    <t xml:space="preserve"> Краткое описание производственного процесса:</t>
  </si>
  <si>
    <t xml:space="preserve">3.1. </t>
  </si>
  <si>
    <t xml:space="preserve">3.2. </t>
  </si>
  <si>
    <t>Условия, необходимые для реализации проекта:</t>
  </si>
  <si>
    <r>
      <t xml:space="preserve">Доля от выплаты гражданину по соцконтракту, % </t>
    </r>
    <r>
      <rPr>
        <b/>
        <sz val="16"/>
        <rFont val="Arial"/>
        <family val="2"/>
        <charset val="204"/>
      </rPr>
      <t>*</t>
    </r>
  </si>
  <si>
    <t>Себестоимость единицы продукции  (строка 6 табл. №6), рублей</t>
  </si>
  <si>
    <t>Срок окупаемости, мес.</t>
  </si>
  <si>
    <t>2.7. Имеющиеся активы для реализации преокта:</t>
  </si>
  <si>
    <t xml:space="preserve"> * содержание основных средств, связь, транспорт, реклама, бухучет</t>
  </si>
  <si>
    <t xml:space="preserve">Используемая площадь: </t>
  </si>
  <si>
    <t>Размещение или продвижение на торговых площадках, сервисах объявлений и соцсетях</t>
  </si>
  <si>
    <r>
      <t xml:space="preserve">2.3.
</t>
    </r>
    <r>
      <rPr>
        <b/>
        <sz val="16"/>
        <color rgb="FF0000FF"/>
        <rFont val="Courier New"/>
        <family val="3"/>
        <charset val="204"/>
      </rPr>
      <t xml:space="preserve">
</t>
    </r>
  </si>
  <si>
    <r>
      <t xml:space="preserve"> * -</t>
    </r>
    <r>
      <rPr>
        <b/>
        <i/>
        <sz val="16"/>
        <rFont val="Courier New"/>
        <family val="3"/>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</si>
  <si>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t xml:space="preserve">1.2. </t>
  </si>
  <si>
    <t>1.1.</t>
  </si>
  <si>
    <t>Выберите ставку   налога --------------------------&gt;&gt;&gt;</t>
  </si>
  <si>
    <t xml:space="preserve">Аренда </t>
  </si>
  <si>
    <t>Аренда</t>
  </si>
  <si>
    <t xml:space="preserve">Затраты на аренду </t>
  </si>
  <si>
    <t>ГСМ и ТО</t>
  </si>
  <si>
    <t>Шт</t>
  </si>
  <si>
    <t>Легковой автомобиль и прицеп к нему</t>
  </si>
  <si>
    <t xml:space="preserve">2.6. Требуется ли разрешение соответствующих органов (СЭС, пожарная охрана и т.д.): не требуется </t>
  </si>
  <si>
    <t>Встреча с клиентом</t>
  </si>
  <si>
    <t>Выяснить пожелания</t>
  </si>
  <si>
    <t>Проконсультировать по услуге</t>
  </si>
  <si>
    <t>Сделать замер и рассчитать количество материала</t>
  </si>
  <si>
    <t>Помочь с закупкой материала</t>
  </si>
  <si>
    <t>Смонтировать мауэрлат и потолочное перекрытие</t>
  </si>
  <si>
    <t>Собрать страпильную систему и обрешетку</t>
  </si>
  <si>
    <t>Покрыть крышу металлом</t>
  </si>
  <si>
    <t>Квалификация/специальность по диплому: кровельщик 4 разряда</t>
  </si>
  <si>
    <t xml:space="preserve">Наименование учебного учреждения: ООО "ЦДО" Курсы "Кровельщик по стальным кровлям" </t>
  </si>
  <si>
    <t>Оплата</t>
  </si>
  <si>
    <t>Подписание акта сдачи-приёмки работ.</t>
  </si>
  <si>
    <t>=</t>
  </si>
  <si>
    <t>Перчатки</t>
  </si>
  <si>
    <t>Биты для шуруповерта</t>
  </si>
  <si>
    <t>м.кв</t>
  </si>
  <si>
    <t xml:space="preserve">Основной сегмент клиентов (кто в основном покупает продукцию/услуги): владельцы частных домов  </t>
  </si>
  <si>
    <t>Монтаж кровли</t>
  </si>
  <si>
    <t xml:space="preserve">2.2. Полное перечисление выпускаемой продукции, товаров, услуг и т.д.: 1) монтаж  кровли - от 700 руб м/кв, 2) ремонт кровли- от 400 руб м/кв, 3) подшив карнизов - от 500 руб м/п </t>
  </si>
  <si>
    <t xml:space="preserve">помещение, энергоносители (эл.энергия, вода, газ): не требуется 
</t>
  </si>
  <si>
    <t xml:space="preserve">Продукция/услуги: Кровельные работы </t>
  </si>
  <si>
    <t xml:space="preserve">2.1. Полное название вида предпринимательской деятельности с указанием кодов ОКВЭД: Самозанятость. Кровельные работы </t>
  </si>
  <si>
    <t xml:space="preserve">Уровень цены (по сравнению с аналогом): Более низкая стоимость услуг 700руб/м.кв против 900руб/м.кв </t>
  </si>
  <si>
    <t>Каналы сбыта: реклама услуг через социальные сети, Авито, ЯндексУслуги, листовки.</t>
  </si>
  <si>
    <t>Реклама (необходимость, её виды): Необходима реклама, настроеная на целевую аудиторию для продвижения  услуг. В качестве которой будет использованы платные и бесплатные ресурсы сети интернет (социальные сети, Авито, ЯндексУслуги). А так же изготовление визиток, рекламных листовок и других инструментов привлечения потенциальных покупателей. (за счет собственных средств).</t>
  </si>
  <si>
    <t xml:space="preserve">Лобзик электрический CAT </t>
  </si>
  <si>
    <t xml:space="preserve">Бензопила Stihl 212 </t>
  </si>
  <si>
    <t>(см. план продаж) 700</t>
  </si>
  <si>
    <t>2.5. Время, необходимое для начала деятельности: 1 месяц</t>
  </si>
  <si>
    <t>Лестница-стремянка Алюмет</t>
  </si>
  <si>
    <t>УШМ электрическая DeWalt</t>
  </si>
  <si>
    <t xml:space="preserve">Кровельные работы – обязательный вид работ при строительстве, капитальном ремонте, реконструкции здания. Они предусматривают устройство крыши строения с покрытием из листовых, штучных, рулонных, мастичных материалов.
</t>
  </si>
  <si>
    <t>Отрезной диск для ушм</t>
  </si>
  <si>
    <t>Отрезной диск на дисковую пилу</t>
  </si>
  <si>
    <t>Смонтировать подшив и водосточную систему</t>
  </si>
  <si>
    <t xml:space="preserve">Дрель-шуруповерт  DeWalt </t>
  </si>
  <si>
    <t xml:space="preserve">УШМ аккумуляторная DeWalt  </t>
  </si>
  <si>
    <t xml:space="preserve">Ударная дрель- шуруповерт DeWalt  </t>
  </si>
  <si>
    <t xml:space="preserve">Компрессор Fubag </t>
  </si>
  <si>
    <t>Шланг для компрессора</t>
  </si>
  <si>
    <t xml:space="preserve">Дисковая пила аккумуляторная DeWalt </t>
  </si>
  <si>
    <t xml:space="preserve">Гайковёрт аккумуляторный DeWalt </t>
  </si>
  <si>
    <t>Перфоратор аккумуляторный DeWalt</t>
  </si>
  <si>
    <t xml:space="preserve">Нейлер BOSTITCH 89c </t>
  </si>
  <si>
    <t xml:space="preserve">приобретение основных средств, материальных запасов (перечислить): ударный шуруповерт, дрель- шуруповерт, ушм электрическая DeWalt, нейлер BOSTITCH 89c, ушм аккумуляторная DeWalt, лобзик электрический CAT, дисковая пила аккумуляторная DeWalt, гайковёрт аккумуляторный DeWalt, компрессор Fubag, шланг компрессорный, лестница-стремянка, бензопила Stihl 212, перфоратор аккумуляторный DeWalt. 
</t>
  </si>
  <si>
    <t xml:space="preserve">инструмент (перечислить): ударный шуруповерт, дрель- шуруповерт, ушм электрическая DeWalt, нейлер BOSTITCH 89c, ушм аккумуляторная DeWalt, лобзик электрический CAT, дисковая пила аккумуляторная DeWalt, гайковёрт аккумуляторный DeWal, компрессор Fubag, шланг компрессорный, лестница-стремянка, бензопила Stihl 212, перфоратор аккумуляторный DeWalt. </t>
  </si>
  <si>
    <t>Уровень (вид) образования: среднее специальное</t>
  </si>
  <si>
    <t xml:space="preserve">Факты, подтверждающие квалификацию по выбранному виду деятельности (если вид деятельности не совпадает с основным образованием): Закончил курс "Кровельщик по стальным кровлям" в 2025 году. Работа в этом направлении с 2024 года. </t>
  </si>
  <si>
    <t>предпринимательского проекта : Кровельные работы</t>
  </si>
  <si>
    <t xml:space="preserve">сырье, материалы, покупные комплектующие изделия (перечислить): перчатки, биты для шуруповерта, отрезной диск на дисковую пилу, отрезные диски для ушм </t>
  </si>
  <si>
    <t xml:space="preserve">2.4. Планируемый объем продаж (выручка) за месяц: </t>
  </si>
  <si>
    <t>Фамилия, имя и отчество (последнее - при наличии) предпринимателя: Еремеев Иван Петрович</t>
  </si>
  <si>
    <t xml:space="preserve">ИНН </t>
  </si>
  <si>
    <t xml:space="preserve">Адрес регистрации: </t>
  </si>
  <si>
    <t xml:space="preserve">Номер тел.:   E-mail: </t>
  </si>
  <si>
    <t>Дата рождения:
Закончила курс "Специалист по маникюру" Учебный центр "Прекрасный стиль" 2022г..</t>
  </si>
  <si>
    <t>Адрес: на объектах заказчика</t>
  </si>
  <si>
    <t xml:space="preserve">Право использования (собственность/аренда): </t>
  </si>
  <si>
    <t xml:space="preserve">Конкурентная способность (наличие конкурента):  Конкурентность на рынке услуг  -  средняя. Анализ соцсетей и Авито показывает, что в нашем районе работает 3 бригады кровельщиков.  Для того чтобы мне быстро занять долю, необходимо составить продуманный маркетинговый план (реклама), снизить стоимость по сравнению с рыночной и загружать качественный контент в социальные сети. А также в качестве конкурентной способности будет то, что вся работа будет строиться на профессиональном оборудовании, что положительно скажется на предоставлении услуг.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</si>
</sst>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р.&quot;_-;\-* #,##0.00&quot;р.&quot;_-;_-* &quot;-&quot;??&quot;р.&quot;_-;_-@_-"/>
    <numFmt numFmtId="165" formatCode="#,##0.00&quot;р.&quot;"/>
  </numFmts>
  <fonts count="28" x14ac:knownFonts="1">
    <font>
      <sz val="10"/>
      <name val="Arial Cyr"/>
      <charset val="204"/>
    </font>
    <font>
      <sz val="10"/>
      <name val="Arial Cyr"/>
      <charset val="204"/>
    </font>
    <font>
      <sz val="8"/>
      <name val="Arial Cyr"/>
      <charset val="204"/>
    </font>
    <font>
      <sz val="12"/>
      <name val="Courier New"/>
      <family val="3"/>
      <charset val="204"/>
    </font>
    <font>
      <sz val="12"/>
      <name val="Arial"/>
      <family val="2"/>
      <charset val="204"/>
    </font>
    <font>
      <b/>
      <sz val="12"/>
      <name val="Arial"/>
      <family val="2"/>
      <charset val="204"/>
    </font>
    <font>
      <b/>
      <sz val="12"/>
      <color rgb="FF0000CC"/>
      <name val="Arial"/>
      <family val="2"/>
      <charset val="204"/>
    </font>
    <font>
      <b/>
      <sz val="16"/>
      <name val="Courier New"/>
      <family val="3"/>
      <charset val="204"/>
    </font>
    <font>
      <sz val="14"/>
      <name val="Arial"/>
      <family val="2"/>
      <charset val="204"/>
    </font>
    <font>
      <sz val="10"/>
      <name val="Arial"/>
      <family val="2"/>
      <charset val="204"/>
    </font>
    <font>
      <b/>
      <sz val="16"/>
      <name val="Arial"/>
      <family val="2"/>
      <charset val="204"/>
    </font>
    <font>
      <sz val="16"/>
      <name val="Courier New"/>
      <family val="3"/>
      <charset val="204"/>
    </font>
    <font>
      <sz val="16"/>
      <color rgb="FF0000FF"/>
      <name val="Courier New"/>
      <family val="3"/>
      <charset val="204"/>
    </font>
    <font>
      <b/>
      <sz val="16"/>
      <color rgb="FF0000FF"/>
      <name val="Courier New"/>
      <family val="3"/>
      <charset val="204"/>
    </font>
    <font>
      <sz val="16"/>
      <name val="Arial"/>
      <family val="2"/>
      <charset val="204"/>
    </font>
    <font>
      <b/>
      <sz val="16"/>
      <color rgb="FF6415D9"/>
      <name val="Arial"/>
      <family val="2"/>
      <charset val="204"/>
    </font>
    <font>
      <b/>
      <sz val="16"/>
      <color rgb="FF0000FF"/>
      <name val="Arial"/>
      <family val="2"/>
      <charset val="204"/>
    </font>
    <font>
      <i/>
      <sz val="16"/>
      <name val="Courier New"/>
      <family val="3"/>
      <charset val="204"/>
    </font>
    <font>
      <b/>
      <i/>
      <sz val="16"/>
      <name val="Courier New"/>
      <family val="3"/>
      <charset val="204"/>
    </font>
    <font>
      <sz val="16"/>
      <color rgb="FF0000CC"/>
      <name val="Arial"/>
      <family val="2"/>
      <charset val="204"/>
    </font>
    <font>
      <b/>
      <sz val="16"/>
      <color rgb="FF0000CC"/>
      <name val="Arial"/>
      <family val="2"/>
      <charset val="204"/>
    </font>
    <font>
      <b/>
      <sz val="24"/>
      <name val="Courier New"/>
      <family val="3"/>
      <charset val="204"/>
    </font>
    <font>
      <b/>
      <sz val="22"/>
      <name val="Courier New"/>
      <family val="3"/>
      <charset val="204"/>
    </font>
    <font>
      <b/>
      <sz val="20"/>
      <name val="Courier New"/>
      <family val="3"/>
      <charset val="204"/>
    </font>
    <font>
      <sz val="20"/>
      <name val="Courier New"/>
      <family val="3"/>
      <charset val="204"/>
    </font>
    <font>
      <b/>
      <sz val="20"/>
      <name val="Arial"/>
      <family val="2"/>
      <charset val="204"/>
    </font>
    <font>
      <i/>
      <sz val="12"/>
      <name val="Courier New"/>
      <family val="3"/>
      <charset val="204"/>
    </font>
    <font>
      <sz val="16"/>
      <color theme="1"/>
      <name val="Courier New"/>
      <family val="3"/>
      <charset val="204"/>
    </font>
  </fonts>
  <fills count="8">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2"/>
        <bgColor indexed="27"/>
      </patternFill>
    </fill>
    <fill>
      <patternFill patternType="solid">
        <fgColor rgb="FFCCFFCC"/>
        <bgColor indexed="64"/>
      </patternFill>
    </fill>
    <fill>
      <patternFill patternType="solid">
        <fgColor rgb="FFCCFFCC"/>
        <bgColor indexed="27"/>
      </patternFill>
    </fill>
    <fill>
      <patternFill patternType="solid">
        <fgColor theme="0" tint="-4.9989318521683403E-2"/>
        <bgColor indexed="64"/>
      </patternFill>
    </fill>
  </fills>
  <borders count="4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style="thick">
        <color indexed="8"/>
      </left>
      <right style="thick">
        <color indexed="8"/>
      </right>
      <top style="thick">
        <color indexed="8"/>
      </top>
      <bottom style="thick">
        <color indexed="8"/>
      </bottom>
      <diagonal/>
    </border>
    <border>
      <left style="thin">
        <color indexed="8"/>
      </left>
      <right/>
      <top style="thin">
        <color indexed="64"/>
      </top>
      <bottom/>
      <diagonal/>
    </border>
    <border>
      <left/>
      <right style="thin">
        <color indexed="8"/>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8"/>
      </top>
      <bottom style="thin">
        <color indexed="64"/>
      </bottom>
      <diagonal/>
    </border>
    <border>
      <left/>
      <right style="medium">
        <color indexed="64"/>
      </right>
      <top style="medium">
        <color indexed="64"/>
      </top>
      <bottom style="medium">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46">
    <xf numFmtId="0" fontId="0" fillId="0" borderId="0" xfId="0"/>
    <xf numFmtId="0" fontId="3" fillId="0" borderId="0" xfId="0" applyFont="1"/>
    <xf numFmtId="0" fontId="3" fillId="0" borderId="0" xfId="0" applyFont="1" applyBorder="1" applyAlignment="1" applyProtection="1">
      <alignment horizontal="left" vertical="top" wrapText="1"/>
      <protection locked="0"/>
    </xf>
    <xf numFmtId="0" fontId="4" fillId="0" borderId="0" xfId="0" applyFont="1" applyAlignment="1">
      <alignment vertical="center"/>
    </xf>
    <xf numFmtId="0" fontId="4" fillId="0" borderId="0" xfId="0" applyFont="1"/>
    <xf numFmtId="0" fontId="5" fillId="0" borderId="0" xfId="0" applyFont="1"/>
    <xf numFmtId="0" fontId="4" fillId="0" borderId="0" xfId="0" applyFont="1" applyBorder="1"/>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Protection="1">
      <protection locked="0"/>
    </xf>
    <xf numFmtId="0" fontId="4" fillId="0" borderId="0" xfId="0" applyFont="1" applyBorder="1" applyAlignment="1" applyProtection="1">
      <alignment vertical="top" wrapText="1"/>
    </xf>
    <xf numFmtId="0" fontId="5" fillId="0" borderId="0" xfId="0" applyFont="1" applyBorder="1"/>
    <xf numFmtId="0" fontId="4" fillId="0" borderId="0" xfId="0" applyFont="1" applyAlignment="1">
      <alignment wrapText="1"/>
    </xf>
    <xf numFmtId="0" fontId="4" fillId="0" borderId="0" xfId="0" applyFont="1" applyAlignment="1"/>
    <xf numFmtId="0" fontId="4" fillId="0" borderId="0" xfId="0" applyFont="1" applyAlignment="1">
      <alignment horizontal="center" wrapText="1"/>
    </xf>
    <xf numFmtId="0" fontId="4" fillId="0" borderId="0" xfId="0" applyFont="1" applyAlignment="1">
      <alignment horizontal="lef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165" fontId="5" fillId="2" borderId="2" xfId="0" applyNumberFormat="1" applyFont="1" applyFill="1" applyBorder="1" applyAlignment="1" applyProtection="1">
      <alignment horizontal="center" vertical="center" shrinkToFit="1"/>
    </xf>
    <xf numFmtId="0" fontId="4" fillId="3" borderId="2" xfId="0" applyFont="1" applyFill="1" applyBorder="1" applyAlignment="1" applyProtection="1">
      <alignment horizontal="left" vertical="center" wrapText="1"/>
      <protection locked="0"/>
    </xf>
    <xf numFmtId="165" fontId="6" fillId="4" borderId="15" xfId="1" applyNumberFormat="1" applyFont="1" applyFill="1" applyBorder="1" applyAlignment="1" applyProtection="1">
      <alignment horizontal="center" vertical="center" shrinkToFit="1"/>
      <protection locked="0"/>
    </xf>
    <xf numFmtId="3" fontId="6" fillId="4" borderId="15" xfId="1" applyNumberFormat="1" applyFont="1" applyFill="1" applyBorder="1" applyAlignment="1" applyProtection="1">
      <alignment horizontal="center" vertical="center" shrinkToFit="1"/>
      <protection locked="0"/>
    </xf>
    <xf numFmtId="3" fontId="5" fillId="2" borderId="2" xfId="0" applyNumberFormat="1" applyFont="1" applyFill="1" applyBorder="1" applyAlignment="1" applyProtection="1">
      <alignment horizontal="center" vertical="center" shrinkToFit="1"/>
    </xf>
    <xf numFmtId="0" fontId="8"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9" fillId="0" borderId="0" xfId="0" applyFont="1" applyProtection="1">
      <protection locked="0"/>
    </xf>
    <xf numFmtId="0" fontId="8" fillId="0" borderId="3"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0" fillId="0" borderId="0" xfId="0" applyProtection="1">
      <protection locked="0"/>
    </xf>
    <xf numFmtId="0" fontId="3" fillId="0" borderId="0" xfId="0" applyFont="1" applyBorder="1" applyAlignment="1" applyProtection="1">
      <alignment horizontal="left" vertical="top" wrapText="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vertical="top" wrapText="1"/>
      <protection locked="0"/>
    </xf>
    <xf numFmtId="0" fontId="11" fillId="0" borderId="0"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165" fontId="7" fillId="2" borderId="3" xfId="0" applyNumberFormat="1" applyFont="1" applyFill="1" applyBorder="1" applyAlignment="1" applyProtection="1">
      <alignment horizontal="center" vertical="center" shrinkToFit="1"/>
    </xf>
    <xf numFmtId="0" fontId="11" fillId="0" borderId="0" xfId="0" applyFont="1" applyBorder="1" applyAlignment="1" applyProtection="1">
      <alignment vertical="top" wrapText="1"/>
      <protection locked="0"/>
    </xf>
    <xf numFmtId="0" fontId="11" fillId="0" borderId="0" xfId="0" applyFont="1" applyAlignment="1" applyProtection="1">
      <alignment horizontal="left" vertical="top"/>
      <protection locked="0"/>
    </xf>
    <xf numFmtId="0" fontId="11" fillId="0" borderId="0" xfId="0" applyFont="1" applyProtection="1">
      <protection locked="0"/>
    </xf>
    <xf numFmtId="0" fontId="7" fillId="0" borderId="0" xfId="0" applyFont="1" applyAlignment="1" applyProtection="1">
      <alignment vertical="top"/>
      <protection locked="0"/>
    </xf>
    <xf numFmtId="0" fontId="7" fillId="0" borderId="14" xfId="0" applyFont="1" applyFill="1" applyBorder="1" applyAlignment="1" applyProtection="1">
      <alignment vertical="top" wrapText="1"/>
      <protection locked="0"/>
    </xf>
    <xf numFmtId="165" fontId="7" fillId="2" borderId="2" xfId="0" applyNumberFormat="1" applyFont="1" applyFill="1" applyBorder="1" applyAlignment="1" applyProtection="1">
      <alignment vertical="top" shrinkToFit="1"/>
    </xf>
    <xf numFmtId="0" fontId="7" fillId="0" borderId="30" xfId="0" applyFont="1" applyFill="1" applyBorder="1" applyAlignment="1" applyProtection="1">
      <alignment vertical="top" wrapText="1"/>
      <protection locked="0"/>
    </xf>
    <xf numFmtId="0" fontId="7" fillId="0" borderId="0" xfId="0" applyFont="1" applyBorder="1" applyAlignment="1" applyProtection="1">
      <alignment vertical="top" wrapText="1"/>
      <protection locked="0"/>
    </xf>
    <xf numFmtId="0" fontId="7" fillId="0" borderId="19" xfId="0" applyFont="1" applyBorder="1" applyAlignment="1" applyProtection="1">
      <protection locked="0"/>
    </xf>
    <xf numFmtId="0" fontId="11" fillId="0" borderId="2" xfId="0" applyFont="1" applyBorder="1" applyAlignment="1" applyProtection="1">
      <alignment horizontal="center" vertical="center" wrapText="1"/>
      <protection locked="0"/>
    </xf>
    <xf numFmtId="0" fontId="11" fillId="0" borderId="2" xfId="0" applyFont="1" applyBorder="1" applyAlignment="1" applyProtection="1">
      <alignment horizontal="left" vertical="top" wrapText="1"/>
      <protection locked="0"/>
    </xf>
    <xf numFmtId="0" fontId="11" fillId="0" borderId="2" xfId="0" applyFont="1" applyBorder="1" applyAlignment="1" applyProtection="1">
      <alignment vertical="top" wrapText="1"/>
      <protection locked="0"/>
    </xf>
    <xf numFmtId="164" fontId="7" fillId="3" borderId="2" xfId="1" applyFont="1" applyFill="1" applyBorder="1" applyAlignment="1" applyProtection="1">
      <alignment vertical="top" wrapText="1"/>
      <protection locked="0"/>
    </xf>
    <xf numFmtId="0" fontId="7" fillId="3" borderId="2" xfId="0" applyFont="1" applyFill="1" applyBorder="1" applyAlignment="1" applyProtection="1">
      <alignment vertical="top" wrapText="1"/>
      <protection locked="0"/>
    </xf>
    <xf numFmtId="165" fontId="7" fillId="2" borderId="2" xfId="0" applyNumberFormat="1" applyFont="1" applyFill="1" applyBorder="1" applyAlignment="1" applyProtection="1">
      <alignment vertical="top" wrapText="1"/>
    </xf>
    <xf numFmtId="165" fontId="7" fillId="2" borderId="2" xfId="0" applyNumberFormat="1" applyFont="1" applyFill="1" applyBorder="1" applyAlignment="1" applyProtection="1">
      <alignment horizontal="center" vertical="top" wrapText="1"/>
    </xf>
    <xf numFmtId="0" fontId="7" fillId="0" borderId="0" xfId="0" applyFont="1" applyAlignment="1" applyProtection="1">
      <protection locked="0"/>
    </xf>
    <xf numFmtId="0" fontId="7" fillId="0" borderId="0" xfId="0" applyFont="1" applyProtection="1">
      <protection locked="0"/>
    </xf>
    <xf numFmtId="0" fontId="11" fillId="0" borderId="0" xfId="0" applyFont="1" applyBorder="1" applyAlignment="1" applyProtection="1">
      <alignment horizontal="left" vertical="top" wrapText="1"/>
      <protection locked="0"/>
    </xf>
    <xf numFmtId="0" fontId="14" fillId="0" borderId="0" xfId="0" applyFont="1" applyAlignment="1" applyProtection="1">
      <alignment horizontal="left" wrapText="1"/>
      <protection locked="0"/>
    </xf>
    <xf numFmtId="0" fontId="10" fillId="0" borderId="0" xfId="0" applyFont="1" applyAlignment="1" applyProtection="1">
      <alignment horizontal="right" wrapText="1"/>
      <protection locked="0"/>
    </xf>
    <xf numFmtId="0" fontId="14" fillId="0" borderId="2" xfId="0" applyFont="1" applyBorder="1" applyAlignment="1" applyProtection="1">
      <alignment horizontal="center" wrapText="1"/>
      <protection locked="0"/>
    </xf>
    <xf numFmtId="0" fontId="14" fillId="0" borderId="2" xfId="0" applyFont="1" applyBorder="1" applyAlignment="1" applyProtection="1">
      <alignment horizontal="center" vertical="center" wrapText="1"/>
      <protection locked="0"/>
    </xf>
    <xf numFmtId="0" fontId="14" fillId="0" borderId="0" xfId="0" applyFont="1" applyAlignment="1" applyProtection="1">
      <alignment vertical="center"/>
      <protection locked="0"/>
    </xf>
    <xf numFmtId="0" fontId="10" fillId="0" borderId="2" xfId="0" applyFont="1" applyBorder="1" applyAlignment="1" applyProtection="1">
      <alignment horizontal="center" wrapText="1"/>
      <protection locked="0"/>
    </xf>
    <xf numFmtId="0" fontId="10" fillId="0" borderId="0" xfId="0" applyFont="1" applyProtection="1">
      <protection locked="0"/>
    </xf>
    <xf numFmtId="165" fontId="14" fillId="2" borderId="2" xfId="0" applyNumberFormat="1" applyFont="1" applyFill="1" applyBorder="1" applyAlignment="1" applyProtection="1">
      <alignment vertical="center" wrapText="1" shrinkToFit="1"/>
    </xf>
    <xf numFmtId="165" fontId="15" fillId="3" borderId="2" xfId="0" applyNumberFormat="1" applyFont="1" applyFill="1" applyBorder="1" applyAlignment="1" applyProtection="1">
      <alignment horizontal="center" vertical="center" shrinkToFit="1"/>
      <protection locked="0"/>
    </xf>
    <xf numFmtId="0" fontId="14" fillId="0" borderId="2" xfId="0" applyFont="1" applyBorder="1" applyAlignment="1" applyProtection="1">
      <alignment horizontal="left" vertical="center" wrapText="1"/>
      <protection locked="0"/>
    </xf>
    <xf numFmtId="165" fontId="16" fillId="3" borderId="2" xfId="0" applyNumberFormat="1" applyFont="1" applyFill="1" applyBorder="1" applyAlignment="1" applyProtection="1">
      <alignment horizontal="center" vertical="center" shrinkToFit="1"/>
      <protection locked="0"/>
    </xf>
    <xf numFmtId="0" fontId="14" fillId="0" borderId="2" xfId="0" applyFont="1" applyBorder="1" applyAlignment="1" applyProtection="1">
      <alignment horizontal="center" vertical="top" wrapText="1"/>
      <protection locked="0"/>
    </xf>
    <xf numFmtId="0" fontId="14" fillId="0" borderId="2" xfId="0" applyFont="1" applyBorder="1" applyAlignment="1" applyProtection="1">
      <alignment horizontal="left" vertical="top" wrapText="1"/>
      <protection locked="0"/>
    </xf>
    <xf numFmtId="165" fontId="10" fillId="2" borderId="2" xfId="0" applyNumberFormat="1" applyFont="1" applyFill="1" applyBorder="1" applyAlignment="1" applyProtection="1">
      <alignment horizontal="center" vertical="top" shrinkToFit="1"/>
      <protection locked="0"/>
    </xf>
    <xf numFmtId="0" fontId="14" fillId="0" borderId="0" xfId="0" applyFont="1" applyProtection="1">
      <protection locked="0"/>
    </xf>
    <xf numFmtId="0" fontId="10" fillId="0" borderId="0" xfId="0" applyFont="1" applyAlignment="1" applyProtection="1">
      <alignment horizontal="center" wrapText="1"/>
      <protection locked="0"/>
    </xf>
    <xf numFmtId="0" fontId="14" fillId="0" borderId="0" xfId="0" applyFont="1" applyBorder="1" applyAlignment="1" applyProtection="1">
      <protection locked="0"/>
    </xf>
    <xf numFmtId="0" fontId="10" fillId="0" borderId="0" xfId="0" applyFont="1" applyBorder="1" applyAlignment="1" applyProtection="1">
      <alignment horizontal="left"/>
      <protection locked="0"/>
    </xf>
    <xf numFmtId="0" fontId="10" fillId="0" borderId="2" xfId="0" applyFont="1" applyBorder="1" applyAlignment="1" applyProtection="1">
      <alignment horizontal="center" vertical="top" wrapText="1"/>
      <protection locked="0"/>
    </xf>
    <xf numFmtId="0" fontId="10" fillId="0" borderId="2" xfId="0" applyFont="1" applyBorder="1" applyAlignment="1" applyProtection="1">
      <alignment horizontal="center" vertical="center" wrapText="1"/>
      <protection locked="0"/>
    </xf>
    <xf numFmtId="10" fontId="10" fillId="2" borderId="2" xfId="0" applyNumberFormat="1" applyFont="1" applyFill="1" applyBorder="1" applyAlignment="1" applyProtection="1">
      <alignment horizontal="center" vertical="center" shrinkToFit="1"/>
    </xf>
    <xf numFmtId="165" fontId="10" fillId="2" borderId="2" xfId="0" applyNumberFormat="1" applyFont="1" applyFill="1" applyBorder="1" applyAlignment="1" applyProtection="1">
      <alignment horizontal="center" vertical="center" shrinkToFit="1"/>
    </xf>
    <xf numFmtId="0" fontId="14" fillId="0" borderId="2" xfId="0" applyFont="1" applyBorder="1" applyAlignment="1" applyProtection="1">
      <alignment vertical="center"/>
      <protection locked="0"/>
    </xf>
    <xf numFmtId="0" fontId="14" fillId="0" borderId="0" xfId="0" applyFont="1" applyBorder="1" applyAlignment="1" applyProtection="1">
      <alignment horizontal="center" vertical="center"/>
      <protection locked="0"/>
    </xf>
    <xf numFmtId="0" fontId="14" fillId="0" borderId="0" xfId="0" applyFont="1" applyBorder="1" applyAlignment="1" applyProtection="1">
      <alignment vertical="center"/>
      <protection locked="0"/>
    </xf>
    <xf numFmtId="0" fontId="17" fillId="0" borderId="0" xfId="0" applyFont="1" applyBorder="1" applyAlignment="1" applyProtection="1">
      <alignment horizontal="left" vertical="top"/>
      <protection locked="0"/>
    </xf>
    <xf numFmtId="0" fontId="14" fillId="0" borderId="0" xfId="0" applyFont="1" applyBorder="1" applyAlignment="1" applyProtection="1">
      <alignment horizontal="right"/>
      <protection locked="0"/>
    </xf>
    <xf numFmtId="0" fontId="14" fillId="0" borderId="4"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10" fillId="0" borderId="7" xfId="0" applyFont="1" applyBorder="1" applyAlignment="1" applyProtection="1">
      <alignment horizontal="center" wrapText="1"/>
      <protection locked="0"/>
    </xf>
    <xf numFmtId="0" fontId="10" fillId="0" borderId="8" xfId="0" applyFont="1" applyBorder="1" applyAlignment="1" applyProtection="1">
      <alignment horizontal="center" wrapText="1"/>
      <protection locked="0"/>
    </xf>
    <xf numFmtId="0" fontId="14" fillId="0" borderId="0" xfId="0" applyFont="1" applyBorder="1" applyAlignment="1" applyProtection="1">
      <alignment horizontal="left" vertical="top" wrapText="1"/>
      <protection locked="0"/>
    </xf>
    <xf numFmtId="0" fontId="14" fillId="0" borderId="7" xfId="0" applyFont="1" applyBorder="1" applyAlignment="1" applyProtection="1">
      <alignment horizontal="center" vertical="top" wrapText="1"/>
      <protection locked="0"/>
    </xf>
    <xf numFmtId="0" fontId="19" fillId="5" borderId="14" xfId="0" applyFont="1" applyFill="1" applyBorder="1" applyAlignment="1" applyProtection="1">
      <alignment horizontal="left" vertical="center" wrapText="1"/>
      <protection locked="0"/>
    </xf>
    <xf numFmtId="0" fontId="19" fillId="6" borderId="15" xfId="0" applyFont="1" applyFill="1" applyBorder="1" applyAlignment="1" applyProtection="1">
      <alignment horizontal="center" vertical="center" wrapText="1"/>
      <protection locked="0"/>
    </xf>
    <xf numFmtId="165" fontId="20" fillId="6" borderId="15" xfId="0" applyNumberFormat="1" applyFont="1" applyFill="1" applyBorder="1" applyAlignment="1" applyProtection="1">
      <alignment horizontal="center" vertical="center" shrinkToFit="1"/>
      <protection locked="0"/>
    </xf>
    <xf numFmtId="0" fontId="19" fillId="6" borderId="14" xfId="0" applyFont="1" applyFill="1" applyBorder="1" applyAlignment="1" applyProtection="1">
      <alignment horizontal="left" vertical="center" wrapText="1"/>
      <protection locked="0"/>
    </xf>
    <xf numFmtId="0" fontId="14" fillId="0" borderId="2" xfId="0" applyFont="1" applyBorder="1" applyAlignment="1" applyProtection="1">
      <alignment vertical="top" wrapText="1"/>
      <protection locked="0"/>
    </xf>
    <xf numFmtId="165" fontId="10" fillId="2" borderId="2" xfId="0" applyNumberFormat="1" applyFont="1" applyFill="1" applyBorder="1" applyAlignment="1" applyProtection="1">
      <alignment horizontal="center" shrinkToFit="1"/>
      <protection locked="0"/>
    </xf>
    <xf numFmtId="0" fontId="14" fillId="0" borderId="0" xfId="0" applyFont="1" applyBorder="1" applyAlignment="1" applyProtection="1">
      <alignment vertical="top" wrapText="1"/>
      <protection locked="0"/>
    </xf>
    <xf numFmtId="0" fontId="10" fillId="0" borderId="0" xfId="0" applyFont="1" applyBorder="1" applyAlignment="1" applyProtection="1">
      <alignment horizontal="left" vertical="top" wrapText="1"/>
      <protection locked="0"/>
    </xf>
    <xf numFmtId="0" fontId="14" fillId="0" borderId="0" xfId="0" applyFont="1" applyBorder="1" applyProtection="1">
      <protection locked="0"/>
    </xf>
    <xf numFmtId="0" fontId="14" fillId="0" borderId="0" xfId="0" applyFont="1" applyBorder="1" applyAlignment="1" applyProtection="1">
      <alignment horizontal="right" vertical="top" wrapText="1"/>
      <protection locked="0"/>
    </xf>
    <xf numFmtId="0" fontId="10" fillId="0" borderId="0" xfId="0" applyFont="1" applyBorder="1" applyAlignment="1" applyProtection="1">
      <alignment horizontal="right"/>
      <protection locked="0"/>
    </xf>
    <xf numFmtId="165" fontId="14" fillId="2" borderId="2" xfId="0" applyNumberFormat="1" applyFont="1" applyFill="1" applyBorder="1" applyAlignment="1" applyProtection="1">
      <alignment vertical="center" wrapText="1" shrinkToFit="1"/>
      <protection locked="0"/>
    </xf>
    <xf numFmtId="0" fontId="14" fillId="3" borderId="2" xfId="0" applyFont="1" applyFill="1" applyBorder="1" applyAlignment="1" applyProtection="1">
      <alignment horizontal="left" vertical="top" wrapText="1"/>
      <protection locked="0"/>
    </xf>
    <xf numFmtId="4" fontId="20" fillId="4" borderId="15" xfId="0" applyNumberFormat="1" applyFont="1" applyFill="1" applyBorder="1" applyAlignment="1" applyProtection="1">
      <alignment horizontal="center" vertical="center" shrinkToFit="1"/>
      <protection locked="0"/>
    </xf>
    <xf numFmtId="165" fontId="20" fillId="4" borderId="15" xfId="0" applyNumberFormat="1" applyFont="1" applyFill="1" applyBorder="1" applyAlignment="1" applyProtection="1">
      <alignment horizontal="center" vertical="center" shrinkToFit="1"/>
      <protection locked="0"/>
    </xf>
    <xf numFmtId="3" fontId="10" fillId="3" borderId="2" xfId="0" applyNumberFormat="1" applyFont="1" applyFill="1" applyBorder="1" applyAlignment="1" applyProtection="1">
      <alignment horizontal="center" vertical="top" shrinkToFit="1"/>
      <protection locked="0"/>
    </xf>
    <xf numFmtId="0" fontId="19" fillId="4" borderId="2" xfId="0" applyFont="1" applyFill="1" applyBorder="1" applyAlignment="1" applyProtection="1">
      <alignment horizontal="left" vertical="top" wrapText="1"/>
      <protection locked="0"/>
    </xf>
    <xf numFmtId="165" fontId="10" fillId="4" borderId="2" xfId="0" applyNumberFormat="1" applyFont="1" applyFill="1" applyBorder="1" applyAlignment="1" applyProtection="1">
      <alignment horizontal="center" vertical="center" shrinkToFit="1"/>
      <protection locked="0"/>
    </xf>
    <xf numFmtId="4" fontId="20" fillId="4" borderId="2" xfId="0" applyNumberFormat="1" applyFont="1" applyFill="1" applyBorder="1" applyAlignment="1" applyProtection="1">
      <alignment horizontal="center" vertical="center" shrinkToFit="1"/>
      <protection locked="0"/>
    </xf>
    <xf numFmtId="165" fontId="20" fillId="4" borderId="2" xfId="0" applyNumberFormat="1" applyFont="1" applyFill="1" applyBorder="1" applyAlignment="1" applyProtection="1">
      <alignment horizontal="center" vertical="center" shrinkToFit="1"/>
      <protection locked="0"/>
    </xf>
    <xf numFmtId="1" fontId="10" fillId="2" borderId="2" xfId="0" applyNumberFormat="1" applyFont="1" applyFill="1" applyBorder="1" applyAlignment="1" applyProtection="1">
      <alignment horizontal="center" vertical="top" shrinkToFit="1"/>
      <protection locked="0"/>
    </xf>
    <xf numFmtId="0" fontId="14" fillId="0" borderId="0" xfId="0" applyFont="1" applyBorder="1" applyAlignment="1" applyProtection="1">
      <alignment wrapText="1"/>
      <protection locked="0"/>
    </xf>
    <xf numFmtId="0" fontId="14" fillId="0" borderId="0" xfId="0" applyFont="1" applyBorder="1" applyAlignment="1" applyProtection="1">
      <alignment horizontal="right" wrapText="1"/>
      <protection locked="0"/>
    </xf>
    <xf numFmtId="0" fontId="14" fillId="0" borderId="0" xfId="0" applyFont="1" applyBorder="1" applyAlignment="1" applyProtection="1">
      <alignment horizontal="center" wrapText="1"/>
      <protection locked="0"/>
    </xf>
    <xf numFmtId="0" fontId="14" fillId="0" borderId="0" xfId="0" applyFont="1" applyBorder="1" applyAlignment="1" applyProtection="1">
      <alignment horizontal="left"/>
      <protection locked="0"/>
    </xf>
    <xf numFmtId="165" fontId="14" fillId="2" borderId="2" xfId="0" applyNumberFormat="1" applyFont="1" applyFill="1" applyBorder="1" applyAlignment="1" applyProtection="1">
      <alignment horizontal="left" vertical="center" wrapText="1" shrinkToFit="1"/>
    </xf>
    <xf numFmtId="165" fontId="10" fillId="2" borderId="2" xfId="0" applyNumberFormat="1" applyFont="1" applyFill="1" applyBorder="1" applyAlignment="1" applyProtection="1">
      <alignment horizontal="center" vertical="center" wrapText="1" shrinkToFit="1"/>
    </xf>
    <xf numFmtId="0" fontId="14" fillId="0" borderId="0" xfId="0" applyFont="1" applyAlignment="1" applyProtection="1">
      <alignment wrapText="1"/>
      <protection locked="0"/>
    </xf>
    <xf numFmtId="165" fontId="10" fillId="2" borderId="2" xfId="0" applyNumberFormat="1" applyFont="1" applyFill="1" applyBorder="1" applyAlignment="1" applyProtection="1">
      <alignment horizontal="left" vertical="center" wrapText="1" shrinkToFit="1"/>
    </xf>
    <xf numFmtId="0" fontId="10" fillId="0" borderId="7"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2" borderId="2" xfId="0" applyFont="1" applyFill="1" applyBorder="1" applyAlignment="1" applyProtection="1">
      <alignment horizontal="left" vertical="center" wrapText="1"/>
      <protection locked="0"/>
    </xf>
    <xf numFmtId="165" fontId="10" fillId="2" borderId="2" xfId="0" applyNumberFormat="1" applyFont="1" applyFill="1" applyBorder="1" applyAlignment="1" applyProtection="1">
      <alignment horizontal="center" vertical="center" shrinkToFit="1"/>
      <protection locked="0"/>
    </xf>
    <xf numFmtId="9" fontId="10" fillId="2" borderId="2" xfId="2" applyFont="1" applyFill="1" applyBorder="1" applyAlignment="1" applyProtection="1">
      <alignment horizontal="center" vertical="center" shrinkToFit="1"/>
      <protection locked="0"/>
    </xf>
    <xf numFmtId="0" fontId="14" fillId="3" borderId="2" xfId="0" applyFont="1" applyFill="1" applyBorder="1" applyAlignment="1" applyProtection="1">
      <alignment horizontal="left" vertical="center" wrapText="1"/>
      <protection locked="0"/>
    </xf>
    <xf numFmtId="165" fontId="15" fillId="3" borderId="2" xfId="1" applyNumberFormat="1" applyFont="1" applyFill="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0" fillId="2" borderId="2" xfId="0" applyFont="1" applyFill="1" applyBorder="1" applyAlignment="1" applyProtection="1">
      <alignment horizontal="left" vertical="center" wrapText="1"/>
      <protection locked="0"/>
    </xf>
    <xf numFmtId="165" fontId="20" fillId="4" borderId="15" xfId="1" applyNumberFormat="1" applyFont="1" applyFill="1" applyBorder="1" applyAlignment="1" applyProtection="1">
      <alignment horizontal="center" vertical="center" shrinkToFit="1"/>
      <protection locked="0"/>
    </xf>
    <xf numFmtId="3" fontId="20" fillId="4" borderId="27" xfId="0" applyNumberFormat="1"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right" vertical="center" wrapText="1"/>
      <protection locked="0"/>
    </xf>
    <xf numFmtId="0" fontId="14" fillId="0" borderId="39" xfId="0" applyFont="1" applyBorder="1" applyAlignment="1" applyProtection="1">
      <alignment horizontal="center" vertical="center" wrapText="1"/>
      <protection locked="0"/>
    </xf>
    <xf numFmtId="0" fontId="14" fillId="0" borderId="40" xfId="0" applyFont="1" applyBorder="1" applyAlignment="1" applyProtection="1">
      <alignment horizontal="center" vertical="center" wrapText="1"/>
      <protection locked="0"/>
    </xf>
    <xf numFmtId="0" fontId="10" fillId="0" borderId="41" xfId="0" applyFont="1" applyBorder="1" applyAlignment="1" applyProtection="1">
      <alignment horizontal="center" wrapText="1"/>
      <protection locked="0"/>
    </xf>
    <xf numFmtId="0" fontId="14" fillId="0" borderId="7" xfId="0" applyFont="1" applyFill="1" applyBorder="1" applyAlignment="1" applyProtection="1">
      <alignment horizontal="center" wrapText="1"/>
      <protection locked="0"/>
    </xf>
    <xf numFmtId="0" fontId="14" fillId="2" borderId="2" xfId="0" applyFont="1" applyFill="1" applyBorder="1" applyAlignment="1" applyProtection="1">
      <alignment horizontal="left" vertical="top" wrapText="1"/>
      <protection locked="0"/>
    </xf>
    <xf numFmtId="165" fontId="10" fillId="2" borderId="41" xfId="0" applyNumberFormat="1" applyFont="1" applyFill="1" applyBorder="1" applyAlignment="1" applyProtection="1">
      <alignment horizontal="center" vertical="top" wrapText="1"/>
      <protection locked="0"/>
    </xf>
    <xf numFmtId="10" fontId="10" fillId="2" borderId="41" xfId="2" applyNumberFormat="1" applyFont="1" applyFill="1" applyBorder="1" applyAlignment="1" applyProtection="1">
      <alignment horizontal="center" vertical="top" wrapText="1"/>
      <protection locked="0"/>
    </xf>
    <xf numFmtId="0" fontId="14" fillId="2" borderId="9" xfId="0" applyFont="1" applyFill="1" applyBorder="1" applyAlignment="1" applyProtection="1">
      <alignment horizontal="left" vertical="top" wrapText="1"/>
      <protection locked="0"/>
    </xf>
    <xf numFmtId="3" fontId="10" fillId="2" borderId="42" xfId="0" applyNumberFormat="1" applyFont="1" applyFill="1" applyBorder="1" applyAlignment="1" applyProtection="1">
      <alignment horizontal="center" vertical="top" wrapText="1"/>
      <protection locked="0"/>
    </xf>
    <xf numFmtId="0" fontId="14" fillId="0" borderId="0" xfId="0"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1" fillId="0" borderId="0" xfId="0" applyFont="1" applyAlignment="1" applyProtection="1">
      <alignment wrapText="1"/>
      <protection locked="0"/>
    </xf>
    <xf numFmtId="0" fontId="14" fillId="0" borderId="0" xfId="0" applyFont="1" applyAlignment="1" applyProtection="1">
      <alignment horizontal="center" wrapText="1"/>
      <protection locked="0"/>
    </xf>
    <xf numFmtId="0" fontId="23" fillId="7" borderId="0" xfId="0" applyFont="1" applyFill="1" applyAlignment="1" applyProtection="1">
      <alignment horizontal="left"/>
      <protection locked="0"/>
    </xf>
    <xf numFmtId="0" fontId="23" fillId="7" borderId="0" xfId="0" applyFont="1" applyFill="1" applyProtection="1">
      <protection locked="0"/>
    </xf>
    <xf numFmtId="0" fontId="23" fillId="0" borderId="0" xfId="0" applyFont="1"/>
    <xf numFmtId="0" fontId="23" fillId="7" borderId="0" xfId="0" applyFont="1" applyFill="1" applyAlignment="1" applyProtection="1">
      <alignment horizontal="left" vertical="top"/>
      <protection locked="0"/>
    </xf>
    <xf numFmtId="0" fontId="23" fillId="7" borderId="0" xfId="0" applyFont="1" applyFill="1" applyBorder="1" applyProtection="1">
      <protection locked="0"/>
    </xf>
    <xf numFmtId="0" fontId="25" fillId="0" borderId="0" xfId="0" applyFont="1" applyBorder="1"/>
    <xf numFmtId="0" fontId="24" fillId="0" borderId="0" xfId="0" applyFont="1" applyBorder="1" applyAlignment="1" applyProtection="1">
      <alignment horizontal="left" vertical="top" wrapText="1"/>
      <protection locked="0"/>
    </xf>
    <xf numFmtId="0" fontId="7" fillId="0" borderId="20" xfId="0" applyFont="1" applyBorder="1" applyAlignment="1" applyProtection="1">
      <alignment vertical="top"/>
      <protection locked="0"/>
    </xf>
    <xf numFmtId="0" fontId="26" fillId="0" borderId="0" xfId="0" applyFont="1" applyBorder="1" applyAlignment="1" applyProtection="1">
      <alignment horizontal="left" vertical="top"/>
      <protection locked="0"/>
    </xf>
    <xf numFmtId="0" fontId="26" fillId="0" borderId="0" xfId="0" applyFont="1" applyBorder="1" applyAlignment="1" applyProtection="1">
      <alignment horizontal="left" vertical="top" wrapText="1"/>
      <protection locked="0"/>
    </xf>
    <xf numFmtId="0" fontId="11" fillId="0" borderId="0" xfId="0" applyFont="1" applyBorder="1" applyAlignment="1" applyProtection="1">
      <alignment vertical="top"/>
      <protection locked="0"/>
    </xf>
    <xf numFmtId="0" fontId="14" fillId="0" borderId="2" xfId="0" applyFont="1" applyBorder="1" applyAlignment="1" applyProtection="1">
      <alignment horizontal="center" vertical="center" wrapText="1"/>
      <protection locked="0"/>
    </xf>
    <xf numFmtId="165" fontId="14" fillId="2" borderId="2" xfId="0" applyNumberFormat="1" applyFont="1" applyFill="1" applyBorder="1" applyAlignment="1">
      <alignment horizontal="left" vertical="center" wrapText="1" shrinkToFit="1"/>
    </xf>
    <xf numFmtId="0" fontId="11" fillId="0" borderId="14" xfId="0" applyFont="1" applyBorder="1" applyAlignment="1" applyProtection="1">
      <alignment vertical="top" wrapText="1"/>
      <protection locked="0"/>
    </xf>
    <xf numFmtId="0" fontId="11" fillId="0" borderId="30" xfId="0" applyFont="1" applyBorder="1" applyAlignment="1" applyProtection="1">
      <alignment vertical="top" wrapText="1"/>
      <protection locked="0"/>
    </xf>
    <xf numFmtId="0" fontId="11" fillId="0" borderId="31" xfId="0" applyFont="1" applyBorder="1" applyAlignment="1" applyProtection="1">
      <alignment vertical="top" wrapText="1"/>
      <protection locked="0"/>
    </xf>
    <xf numFmtId="0" fontId="11" fillId="0" borderId="20" xfId="0" applyFont="1" applyBorder="1" applyAlignment="1" applyProtection="1">
      <alignment horizontal="left" vertical="top" wrapText="1"/>
      <protection locked="0"/>
    </xf>
    <xf numFmtId="0" fontId="11" fillId="0" borderId="21"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0" borderId="23"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25" xfId="0" applyFont="1" applyBorder="1" applyAlignment="1" applyProtection="1">
      <alignment horizontal="left" vertical="top" wrapText="1"/>
      <protection locked="0"/>
    </xf>
    <xf numFmtId="0" fontId="11" fillId="0" borderId="37" xfId="0" applyFont="1" applyBorder="1" applyAlignment="1" applyProtection="1">
      <alignment vertical="top" wrapText="1"/>
      <protection locked="0"/>
    </xf>
    <xf numFmtId="0" fontId="11" fillId="0" borderId="35" xfId="0" applyFont="1" applyBorder="1" applyAlignment="1" applyProtection="1">
      <alignment vertical="top" wrapText="1"/>
      <protection locked="0"/>
    </xf>
    <xf numFmtId="0" fontId="11" fillId="0" borderId="38" xfId="0" applyFont="1" applyBorder="1" applyAlignment="1" applyProtection="1">
      <alignment vertical="top" wrapText="1"/>
      <protection locked="0"/>
    </xf>
    <xf numFmtId="0" fontId="7" fillId="0" borderId="19" xfId="0" applyFont="1" applyBorder="1" applyAlignment="1" applyProtection="1">
      <protection locked="0"/>
    </xf>
    <xf numFmtId="0" fontId="7" fillId="0" borderId="0"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0" xfId="0" applyFont="1" applyAlignment="1" applyProtection="1">
      <alignment vertical="top"/>
      <protection locked="0"/>
    </xf>
    <xf numFmtId="0" fontId="7" fillId="0" borderId="0" xfId="0" applyFont="1" applyBorder="1" applyAlignment="1" applyProtection="1">
      <alignment vertical="top" wrapText="1"/>
      <protection locked="0"/>
    </xf>
    <xf numFmtId="0" fontId="12" fillId="0" borderId="21" xfId="0" applyFont="1" applyFill="1" applyBorder="1" applyAlignment="1" applyProtection="1">
      <alignment horizontal="left" vertical="top" wrapText="1"/>
      <protection locked="0"/>
    </xf>
    <xf numFmtId="0" fontId="7" fillId="0" borderId="30" xfId="0" applyFont="1" applyFill="1" applyBorder="1" applyAlignment="1" applyProtection="1">
      <alignment vertical="top" wrapText="1"/>
      <protection locked="0"/>
    </xf>
    <xf numFmtId="0" fontId="7" fillId="0" borderId="31" xfId="0" applyFont="1" applyFill="1" applyBorder="1" applyAlignment="1" applyProtection="1">
      <alignment vertical="top" wrapText="1"/>
      <protection locked="0"/>
    </xf>
    <xf numFmtId="0" fontId="11" fillId="0" borderId="0" xfId="0" applyFont="1" applyAlignment="1" applyProtection="1">
      <alignment horizontal="left" vertical="top"/>
      <protection locked="0"/>
    </xf>
    <xf numFmtId="0" fontId="11" fillId="0" borderId="0" xfId="0" applyFont="1" applyAlignment="1" applyProtection="1">
      <alignment horizontal="left" vertical="top" wrapText="1"/>
      <protection locked="0"/>
    </xf>
    <xf numFmtId="0" fontId="11" fillId="0" borderId="0" xfId="0" applyFont="1" applyBorder="1" applyAlignment="1" applyProtection="1">
      <alignment horizontal="left" vertical="top"/>
      <protection locked="0"/>
    </xf>
    <xf numFmtId="0" fontId="11" fillId="0" borderId="0" xfId="0" applyFont="1" applyAlignment="1" applyProtection="1">
      <alignment horizontal="left" vertical="top" wrapText="1" indent="2"/>
      <protection locked="0"/>
    </xf>
    <xf numFmtId="0" fontId="11" fillId="0" borderId="43" xfId="0" applyFont="1" applyBorder="1" applyAlignment="1" applyProtection="1">
      <alignment horizontal="left" vertical="top" wrapText="1" indent="2"/>
      <protection locked="0"/>
    </xf>
    <xf numFmtId="0" fontId="11" fillId="0" borderId="0" xfId="0" applyFont="1" applyAlignment="1" applyProtection="1">
      <alignment horizontal="left" vertical="top" indent="2"/>
      <protection locked="0"/>
    </xf>
    <xf numFmtId="0" fontId="11" fillId="0" borderId="43" xfId="0" applyFont="1" applyBorder="1" applyAlignment="1" applyProtection="1">
      <alignment horizontal="left" vertical="top" indent="2"/>
      <protection locked="0"/>
    </xf>
    <xf numFmtId="0" fontId="26" fillId="0" borderId="0" xfId="0" applyFont="1" applyBorder="1" applyAlignment="1" applyProtection="1">
      <alignment horizontal="left" vertical="top" wrapText="1"/>
      <protection locked="0"/>
    </xf>
    <xf numFmtId="0" fontId="24" fillId="0" borderId="0"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7" fillId="0" borderId="0" xfId="0" applyFont="1" applyAlignment="1" applyProtection="1">
      <alignment horizontal="left" wrapText="1"/>
      <protection locked="0"/>
    </xf>
    <xf numFmtId="0" fontId="14" fillId="0" borderId="2" xfId="0" applyFont="1" applyBorder="1" applyAlignment="1" applyProtection="1">
      <alignment horizontal="center" vertical="center" wrapText="1"/>
      <protection locked="0"/>
    </xf>
    <xf numFmtId="0" fontId="14" fillId="2" borderId="13" xfId="0" applyFont="1" applyFill="1" applyBorder="1" applyAlignment="1" applyProtection="1">
      <alignment horizontal="left" vertical="center" wrapText="1"/>
      <protection locked="0"/>
    </xf>
    <xf numFmtId="0" fontId="14" fillId="2" borderId="11"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26" xfId="0" applyFont="1" applyFill="1" applyBorder="1" applyAlignment="1" applyProtection="1">
      <alignment horizontal="left" vertical="center" wrapText="1"/>
      <protection locked="0"/>
    </xf>
    <xf numFmtId="0" fontId="14" fillId="0" borderId="12"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23" fillId="7" borderId="0" xfId="0" applyFont="1" applyFill="1" applyBorder="1" applyAlignment="1" applyProtection="1">
      <alignment horizontal="left" vertical="top" wrapText="1"/>
      <protection locked="0"/>
    </xf>
    <xf numFmtId="0" fontId="23" fillId="7" borderId="0" xfId="0" applyFont="1" applyFill="1" applyBorder="1" applyAlignment="1" applyProtection="1">
      <alignment vertical="center" wrapText="1"/>
      <protection locked="0"/>
    </xf>
    <xf numFmtId="0" fontId="3" fillId="0" borderId="0" xfId="0" applyFont="1" applyBorder="1" applyAlignment="1" applyProtection="1">
      <alignment horizontal="left" vertical="top" wrapText="1"/>
      <protection locked="0"/>
    </xf>
    <xf numFmtId="0" fontId="14" fillId="0" borderId="13"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22" fillId="0" borderId="0" xfId="0" applyFont="1" applyAlignment="1" applyProtection="1">
      <alignment horizontal="left" vertical="center" wrapText="1"/>
      <protection locked="0"/>
    </xf>
    <xf numFmtId="0" fontId="23" fillId="7" borderId="0" xfId="0" applyFont="1" applyFill="1" applyBorder="1" applyAlignment="1" applyProtection="1">
      <alignment horizontal="left"/>
      <protection locked="0"/>
    </xf>
    <xf numFmtId="0" fontId="11" fillId="0" borderId="14" xfId="0" applyFont="1" applyBorder="1" applyAlignment="1" applyProtection="1">
      <alignment horizontal="left" vertical="top" wrapText="1"/>
      <protection locked="0"/>
    </xf>
    <xf numFmtId="0" fontId="11" fillId="0" borderId="30" xfId="0" applyFont="1" applyBorder="1" applyAlignment="1" applyProtection="1">
      <alignment horizontal="left" vertical="top" wrapText="1"/>
      <protection locked="0"/>
    </xf>
    <xf numFmtId="0" fontId="11" fillId="0" borderId="31" xfId="0" applyFont="1" applyBorder="1" applyAlignment="1" applyProtection="1">
      <alignment horizontal="left" vertical="top" wrapText="1"/>
      <protection locked="0"/>
    </xf>
    <xf numFmtId="0" fontId="11" fillId="0" borderId="17" xfId="0" applyFont="1" applyBorder="1" applyAlignment="1" applyProtection="1">
      <alignment vertical="top" wrapText="1"/>
      <protection locked="0"/>
    </xf>
    <xf numFmtId="0" fontId="11" fillId="0" borderId="1" xfId="0" applyFont="1" applyBorder="1" applyAlignment="1" applyProtection="1">
      <alignment vertical="top" wrapText="1"/>
      <protection locked="0"/>
    </xf>
    <xf numFmtId="0" fontId="11" fillId="0" borderId="18" xfId="0" applyFont="1" applyBorder="1" applyAlignment="1" applyProtection="1">
      <alignment vertical="top" wrapText="1"/>
      <protection locked="0"/>
    </xf>
    <xf numFmtId="0" fontId="11" fillId="0" borderId="28" xfId="0" applyFont="1" applyBorder="1" applyAlignment="1" applyProtection="1">
      <alignment vertical="top" wrapText="1"/>
      <protection locked="0"/>
    </xf>
    <xf numFmtId="0" fontId="11" fillId="0" borderId="29" xfId="0" applyFont="1" applyBorder="1" applyAlignment="1" applyProtection="1">
      <alignment vertical="top" wrapText="1"/>
      <protection locked="0"/>
    </xf>
    <xf numFmtId="0" fontId="12" fillId="0" borderId="0" xfId="0" applyFont="1" applyBorder="1" applyAlignment="1" applyProtection="1">
      <alignment horizontal="left" vertical="top" wrapText="1"/>
      <protection locked="0"/>
    </xf>
    <xf numFmtId="0" fontId="7" fillId="0" borderId="30" xfId="0" applyFont="1" applyBorder="1" applyAlignment="1" applyProtection="1">
      <alignment vertical="top" wrapText="1"/>
      <protection locked="0"/>
    </xf>
    <xf numFmtId="0" fontId="7" fillId="0" borderId="31" xfId="0" applyFont="1" applyBorder="1" applyAlignment="1" applyProtection="1">
      <alignment vertical="top" wrapText="1"/>
      <protection locked="0"/>
    </xf>
    <xf numFmtId="0" fontId="7" fillId="0" borderId="33" xfId="0" applyFont="1" applyBorder="1" applyAlignment="1" applyProtection="1">
      <alignment vertical="top" wrapText="1"/>
      <protection locked="0"/>
    </xf>
    <xf numFmtId="0" fontId="7" fillId="0" borderId="34" xfId="0" applyFont="1" applyBorder="1" applyAlignment="1" applyProtection="1">
      <alignment vertical="top" wrapText="1"/>
      <protection locked="0"/>
    </xf>
    <xf numFmtId="0" fontId="17" fillId="0" borderId="0" xfId="0" applyFont="1" applyBorder="1" applyAlignment="1" applyProtection="1">
      <alignment horizontal="left" vertical="top" wrapText="1"/>
      <protection locked="0"/>
    </xf>
    <xf numFmtId="0" fontId="11" fillId="0" borderId="32" xfId="0" applyFont="1" applyBorder="1" applyAlignment="1" applyProtection="1">
      <alignment vertical="top" wrapText="1"/>
      <protection locked="0"/>
    </xf>
    <xf numFmtId="0" fontId="11" fillId="0" borderId="33" xfId="0" applyFont="1" applyBorder="1" applyAlignment="1" applyProtection="1">
      <alignment vertical="top" wrapText="1"/>
      <protection locked="0"/>
    </xf>
    <xf numFmtId="0" fontId="11" fillId="0" borderId="34" xfId="0" applyFont="1" applyBorder="1" applyAlignment="1" applyProtection="1">
      <alignment vertical="top" wrapText="1"/>
      <protection locked="0"/>
    </xf>
    <xf numFmtId="0" fontId="11" fillId="0" borderId="20" xfId="0" applyFont="1" applyBorder="1" applyAlignment="1" applyProtection="1">
      <alignment vertical="top" wrapText="1"/>
      <protection locked="0"/>
    </xf>
    <xf numFmtId="0" fontId="11" fillId="0" borderId="21" xfId="0" applyFont="1" applyBorder="1" applyAlignment="1" applyProtection="1">
      <alignment vertical="top" wrapText="1"/>
      <protection locked="0"/>
    </xf>
    <xf numFmtId="0" fontId="11" fillId="0" borderId="22" xfId="0" applyFont="1" applyBorder="1" applyAlignment="1" applyProtection="1">
      <alignment vertical="top" wrapText="1"/>
      <protection locked="0"/>
    </xf>
    <xf numFmtId="0" fontId="11" fillId="0" borderId="23" xfId="0" applyFont="1" applyBorder="1" applyAlignment="1" applyProtection="1">
      <alignment vertical="top" wrapText="1"/>
      <protection locked="0"/>
    </xf>
    <xf numFmtId="0" fontId="11" fillId="0" borderId="24" xfId="0" applyFont="1" applyBorder="1" applyAlignment="1" applyProtection="1">
      <alignment vertical="top" wrapText="1"/>
      <protection locked="0"/>
    </xf>
    <xf numFmtId="0" fontId="11" fillId="0" borderId="25" xfId="0" applyFont="1" applyBorder="1" applyAlignment="1" applyProtection="1">
      <alignment vertical="top" wrapText="1"/>
      <protection locked="0"/>
    </xf>
    <xf numFmtId="0" fontId="7" fillId="0" borderId="2" xfId="0" applyFont="1" applyBorder="1" applyAlignment="1" applyProtection="1">
      <alignment horizontal="left" vertical="top" wrapText="1"/>
      <protection locked="0"/>
    </xf>
    <xf numFmtId="0" fontId="23" fillId="7" borderId="0" xfId="0" applyFont="1" applyFill="1" applyBorder="1" applyAlignment="1" applyProtection="1">
      <alignment horizontal="left" wrapText="1"/>
      <protection locked="0"/>
    </xf>
    <xf numFmtId="0" fontId="8" fillId="0" borderId="0" xfId="0" applyFont="1" applyAlignment="1" applyProtection="1">
      <alignment horizontal="center" vertical="center"/>
      <protection locked="0"/>
    </xf>
    <xf numFmtId="0" fontId="4" fillId="2" borderId="8" xfId="0" applyFont="1" applyFill="1" applyBorder="1" applyAlignment="1" applyProtection="1">
      <alignment horizontal="left" vertical="center" wrapText="1"/>
    </xf>
    <xf numFmtId="0" fontId="4" fillId="2" borderId="26" xfId="0" applyFont="1" applyFill="1" applyBorder="1" applyAlignment="1" applyProtection="1">
      <alignment horizontal="left" vertical="center" wrapText="1"/>
    </xf>
    <xf numFmtId="0" fontId="27" fillId="0" borderId="0" xfId="0" applyFont="1" applyBorder="1" applyAlignment="1" applyProtection="1">
      <alignment horizontal="left" vertical="top"/>
      <protection locked="0"/>
    </xf>
    <xf numFmtId="165" fontId="11" fillId="2" borderId="3" xfId="0" applyNumberFormat="1" applyFont="1" applyFill="1" applyBorder="1" applyAlignment="1" applyProtection="1">
      <alignment horizontal="center" vertical="center" shrinkToFit="1"/>
    </xf>
    <xf numFmtId="165" fontId="11" fillId="0" borderId="0" xfId="0" applyNumberFormat="1" applyFont="1" applyBorder="1" applyAlignment="1" applyProtection="1">
      <alignment horizontal="center" vertical="center" shrinkToFit="1"/>
      <protection locked="0"/>
    </xf>
    <xf numFmtId="0" fontId="27" fillId="0" borderId="21" xfId="0" applyFont="1" applyFill="1" applyBorder="1" applyAlignment="1" applyProtection="1">
      <alignment horizontal="left" vertical="top" wrapText="1"/>
      <protection locked="0"/>
    </xf>
    <xf numFmtId="0" fontId="27" fillId="0" borderId="0" xfId="0" applyFont="1" applyFill="1" applyBorder="1" applyAlignment="1" applyProtection="1">
      <alignment horizontal="left" vertical="top" wrapText="1"/>
      <protection locked="0"/>
    </xf>
    <xf numFmtId="0" fontId="27" fillId="0" borderId="24" xfId="0" applyFont="1" applyFill="1" applyBorder="1" applyAlignment="1" applyProtection="1">
      <alignment horizontal="left" vertical="top" wrapText="1"/>
      <protection locked="0"/>
    </xf>
    <xf numFmtId="0" fontId="27" fillId="0" borderId="0" xfId="0" applyFont="1" applyBorder="1" applyAlignment="1" applyProtection="1">
      <alignment horizontal="left" vertical="top" wrapText="1"/>
      <protection locked="0"/>
    </xf>
    <xf numFmtId="0" fontId="27" fillId="0" borderId="23" xfId="0" applyFont="1" applyBorder="1" applyAlignment="1" applyProtection="1">
      <alignment vertical="top" wrapText="1"/>
      <protection locked="0"/>
    </xf>
    <xf numFmtId="0" fontId="27" fillId="0" borderId="24" xfId="0" applyFont="1" applyBorder="1" applyAlignment="1" applyProtection="1">
      <alignment vertical="top" wrapText="1"/>
      <protection locked="0"/>
    </xf>
    <xf numFmtId="0" fontId="27" fillId="0" borderId="25" xfId="0" applyFont="1" applyBorder="1" applyAlignment="1" applyProtection="1">
      <alignment vertical="top" wrapText="1"/>
      <protection locked="0"/>
    </xf>
    <xf numFmtId="0" fontId="27" fillId="0" borderId="14" xfId="0" applyFont="1" applyBorder="1" applyAlignment="1" applyProtection="1">
      <alignment vertical="top" wrapText="1"/>
      <protection locked="0"/>
    </xf>
    <xf numFmtId="0" fontId="27" fillId="0" borderId="30" xfId="0" applyFont="1" applyBorder="1" applyAlignment="1" applyProtection="1">
      <alignment vertical="top" wrapText="1"/>
      <protection locked="0"/>
    </xf>
    <xf numFmtId="0" fontId="27" fillId="0" borderId="31" xfId="0" applyFont="1" applyBorder="1" applyAlignment="1" applyProtection="1">
      <alignment vertical="top" wrapText="1"/>
      <protection locked="0"/>
    </xf>
  </cellXfs>
  <cellStyles count="3">
    <cellStyle name="Денежный" xfId="1" builtinId="4"/>
    <cellStyle name="Обычный" xfId="0" builtinId="0"/>
    <cellStyle name="Процентный"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IV211"/>
  <sheetViews>
    <sheetView tabSelected="1" zoomScale="70" zoomScaleNormal="70" zoomScaleSheetLayoutView="80" zoomScalePageLayoutView="40" workbookViewId="0">
      <selection activeCell="E163" sqref="E163"/>
    </sheetView>
  </sheetViews>
  <sheetFormatPr defaultColWidth="9.109375" defaultRowHeight="21" x14ac:dyDescent="0.4"/>
  <cols>
    <col min="1" max="1" width="9.5546875" style="38" customWidth="1"/>
    <col min="2" max="2" width="71" style="144" customWidth="1"/>
    <col min="3" max="3" width="25" style="38" customWidth="1"/>
    <col min="4" max="4" width="19.88671875" style="38" customWidth="1"/>
    <col min="5" max="5" width="18.5546875" style="38" customWidth="1"/>
    <col min="6" max="7" width="16.6640625" style="38" customWidth="1"/>
    <col min="8" max="8" width="42.88671875" style="1" customWidth="1"/>
    <col min="9" max="16384" width="9.109375" style="1"/>
  </cols>
  <sheetData>
    <row r="1" spans="1:7" ht="31.8" x14ac:dyDescent="0.3">
      <c r="A1" s="202" t="s">
        <v>90</v>
      </c>
      <c r="B1" s="202"/>
      <c r="C1" s="202"/>
      <c r="D1" s="202"/>
      <c r="E1" s="202"/>
      <c r="F1" s="202"/>
      <c r="G1" s="202"/>
    </row>
    <row r="2" spans="1:7" ht="22.5" customHeight="1" x14ac:dyDescent="0.3">
      <c r="A2" s="203" t="s">
        <v>194</v>
      </c>
      <c r="B2" s="203"/>
      <c r="C2" s="203"/>
      <c r="D2" s="203"/>
      <c r="E2" s="203"/>
      <c r="F2" s="203"/>
      <c r="G2" s="203"/>
    </row>
    <row r="3" spans="1:7" ht="22.5" customHeight="1" x14ac:dyDescent="0.3">
      <c r="A3" s="31"/>
      <c r="B3" s="31"/>
      <c r="C3" s="31"/>
      <c r="D3" s="31"/>
      <c r="E3" s="31"/>
      <c r="F3" s="31"/>
      <c r="G3" s="31"/>
    </row>
    <row r="4" spans="1:7" s="148" customFormat="1" ht="26.4" x14ac:dyDescent="0.55000000000000004">
      <c r="A4" s="146" t="s">
        <v>63</v>
      </c>
      <c r="B4" s="146" t="s">
        <v>64</v>
      </c>
      <c r="C4" s="147"/>
      <c r="D4" s="147"/>
      <c r="E4" s="147"/>
      <c r="F4" s="147"/>
      <c r="G4" s="147"/>
    </row>
    <row r="5" spans="1:7" ht="21.6" x14ac:dyDescent="0.3">
      <c r="A5" s="153" t="s">
        <v>137</v>
      </c>
      <c r="B5" s="214" t="s">
        <v>109</v>
      </c>
      <c r="C5" s="214"/>
      <c r="D5" s="214"/>
      <c r="E5" s="214"/>
      <c r="F5" s="214"/>
      <c r="G5" s="215"/>
    </row>
    <row r="6" spans="1:7" x14ac:dyDescent="0.3">
      <c r="A6" s="159" t="s">
        <v>197</v>
      </c>
      <c r="B6" s="160"/>
      <c r="C6" s="160"/>
      <c r="D6" s="160"/>
      <c r="E6" s="160"/>
      <c r="F6" s="160"/>
      <c r="G6" s="161"/>
    </row>
    <row r="7" spans="1:7" x14ac:dyDescent="0.3">
      <c r="A7" s="159" t="s">
        <v>198</v>
      </c>
      <c r="B7" s="160"/>
      <c r="C7" s="160"/>
      <c r="D7" s="160"/>
      <c r="E7" s="160"/>
      <c r="F7" s="160"/>
      <c r="G7" s="161"/>
    </row>
    <row r="8" spans="1:7" x14ac:dyDescent="0.3">
      <c r="A8" s="159" t="s">
        <v>199</v>
      </c>
      <c r="B8" s="160"/>
      <c r="C8" s="160"/>
      <c r="D8" s="160"/>
      <c r="E8" s="160"/>
      <c r="F8" s="160"/>
      <c r="G8" s="161"/>
    </row>
    <row r="9" spans="1:7" x14ac:dyDescent="0.3">
      <c r="A9" s="159" t="s">
        <v>200</v>
      </c>
      <c r="B9" s="160"/>
      <c r="C9" s="160"/>
      <c r="D9" s="160"/>
      <c r="E9" s="160"/>
      <c r="F9" s="160"/>
      <c r="G9" s="161"/>
    </row>
    <row r="10" spans="1:7" x14ac:dyDescent="0.3">
      <c r="A10" s="205" t="s">
        <v>201</v>
      </c>
      <c r="B10" s="206"/>
      <c r="C10" s="206"/>
      <c r="D10" s="206"/>
      <c r="E10" s="206"/>
      <c r="F10" s="206"/>
      <c r="G10" s="207"/>
    </row>
    <row r="11" spans="1:7" ht="26.25" customHeight="1" x14ac:dyDescent="0.3">
      <c r="A11" s="32" t="s">
        <v>136</v>
      </c>
      <c r="B11" s="214" t="s">
        <v>110</v>
      </c>
      <c r="C11" s="214"/>
      <c r="D11" s="214"/>
      <c r="E11" s="214"/>
      <c r="F11" s="214"/>
      <c r="G11" s="215"/>
    </row>
    <row r="12" spans="1:7" x14ac:dyDescent="0.3">
      <c r="A12" s="205" t="s">
        <v>192</v>
      </c>
      <c r="B12" s="206"/>
      <c r="C12" s="206"/>
      <c r="D12" s="206"/>
      <c r="E12" s="206"/>
      <c r="F12" s="206"/>
      <c r="G12" s="207"/>
    </row>
    <row r="13" spans="1:7" x14ac:dyDescent="0.3">
      <c r="A13" s="205" t="s">
        <v>155</v>
      </c>
      <c r="B13" s="206"/>
      <c r="C13" s="206"/>
      <c r="D13" s="206"/>
      <c r="E13" s="206"/>
      <c r="F13" s="206"/>
      <c r="G13" s="207"/>
    </row>
    <row r="14" spans="1:7" x14ac:dyDescent="0.3">
      <c r="A14" s="205" t="s">
        <v>154</v>
      </c>
      <c r="B14" s="206"/>
      <c r="C14" s="206"/>
      <c r="D14" s="206"/>
      <c r="E14" s="206"/>
      <c r="F14" s="206"/>
      <c r="G14" s="207"/>
    </row>
    <row r="15" spans="1:7" ht="72.75" customHeight="1" x14ac:dyDescent="0.3">
      <c r="A15" s="205" t="s">
        <v>193</v>
      </c>
      <c r="B15" s="206"/>
      <c r="C15" s="206"/>
      <c r="D15" s="206"/>
      <c r="E15" s="206"/>
      <c r="F15" s="206"/>
      <c r="G15" s="207"/>
    </row>
    <row r="16" spans="1:7" ht="19.5" customHeight="1" x14ac:dyDescent="0.3">
      <c r="A16" s="32" t="s">
        <v>106</v>
      </c>
      <c r="B16" s="214" t="s">
        <v>111</v>
      </c>
      <c r="C16" s="214"/>
      <c r="D16" s="214"/>
      <c r="E16" s="214"/>
      <c r="F16" s="214"/>
      <c r="G16" s="215"/>
    </row>
    <row r="17" spans="1:7" ht="24.75" customHeight="1" x14ac:dyDescent="0.3">
      <c r="A17" s="169" t="s">
        <v>166</v>
      </c>
      <c r="B17" s="169"/>
      <c r="C17" s="169"/>
      <c r="D17" s="169"/>
      <c r="E17" s="169"/>
      <c r="F17" s="169"/>
      <c r="G17" s="169"/>
    </row>
    <row r="18" spans="1:7" ht="22.5" customHeight="1" x14ac:dyDescent="0.3">
      <c r="A18" s="32" t="s">
        <v>108</v>
      </c>
      <c r="B18" s="216" t="s">
        <v>112</v>
      </c>
      <c r="C18" s="216"/>
      <c r="D18" s="216"/>
      <c r="E18" s="216"/>
      <c r="F18" s="216"/>
      <c r="G18" s="217"/>
    </row>
    <row r="19" spans="1:7" ht="22.5" customHeight="1" x14ac:dyDescent="0.3">
      <c r="A19" s="233" t="s">
        <v>107</v>
      </c>
      <c r="B19" s="233"/>
      <c r="C19" s="233"/>
      <c r="D19" s="233"/>
      <c r="E19" s="233"/>
      <c r="F19" s="233"/>
      <c r="G19" s="233"/>
    </row>
    <row r="20" spans="1:7" ht="12" customHeight="1" thickBot="1" x14ac:dyDescent="0.35">
      <c r="A20" s="33"/>
      <c r="B20" s="33"/>
      <c r="C20" s="33"/>
      <c r="D20" s="33"/>
      <c r="E20" s="33"/>
      <c r="F20" s="33"/>
      <c r="G20" s="33"/>
    </row>
    <row r="21" spans="1:7" ht="22.2" thickBot="1" x14ac:dyDescent="0.45">
      <c r="A21" s="34" t="s">
        <v>13</v>
      </c>
      <c r="B21" s="34" t="s">
        <v>61</v>
      </c>
      <c r="D21" s="234">
        <f>C102</f>
        <v>362850</v>
      </c>
      <c r="E21" s="36"/>
      <c r="F21" s="37"/>
    </row>
    <row r="22" spans="1:7" ht="21.6" thickBot="1" x14ac:dyDescent="0.45">
      <c r="A22" s="37" t="s">
        <v>0</v>
      </c>
      <c r="B22" s="37"/>
      <c r="D22" s="235"/>
      <c r="E22" s="36"/>
      <c r="F22" s="37"/>
    </row>
    <row r="23" spans="1:7" ht="54" customHeight="1" thickBot="1" x14ac:dyDescent="0.45">
      <c r="A23" s="182" t="s">
        <v>73</v>
      </c>
      <c r="B23" s="182"/>
      <c r="C23" s="183"/>
      <c r="D23" s="234">
        <f>D102</f>
        <v>350000</v>
      </c>
      <c r="E23" s="36"/>
      <c r="F23" s="37"/>
    </row>
    <row r="24" spans="1:7" ht="24.75" customHeight="1" thickBot="1" x14ac:dyDescent="0.45">
      <c r="A24" s="184" t="s">
        <v>74</v>
      </c>
      <c r="B24" s="184"/>
      <c r="C24" s="185"/>
      <c r="D24" s="234">
        <f>F102</f>
        <v>12850</v>
      </c>
      <c r="E24" s="36"/>
      <c r="F24" s="37"/>
    </row>
    <row r="25" spans="1:7" ht="27.75" customHeight="1" thickBot="1" x14ac:dyDescent="0.45">
      <c r="A25" s="182" t="s">
        <v>75</v>
      </c>
      <c r="B25" s="182"/>
      <c r="C25" s="183"/>
      <c r="D25" s="35"/>
      <c r="E25" s="36"/>
      <c r="F25" s="37"/>
    </row>
    <row r="26" spans="1:7" ht="15.75" hidden="1" customHeight="1" x14ac:dyDescent="0.4">
      <c r="A26" s="37"/>
      <c r="B26" s="37"/>
      <c r="C26" s="37"/>
      <c r="D26" s="37"/>
      <c r="E26" s="37"/>
      <c r="F26" s="37"/>
    </row>
    <row r="27" spans="1:7" ht="25.5" customHeight="1" x14ac:dyDescent="0.4">
      <c r="A27" s="37"/>
      <c r="B27" s="37" t="s">
        <v>19</v>
      </c>
      <c r="C27" s="37"/>
      <c r="D27" s="37"/>
      <c r="E27" s="37"/>
      <c r="F27" s="37"/>
    </row>
    <row r="28" spans="1:7" ht="25.5" customHeight="1" x14ac:dyDescent="0.3">
      <c r="A28" s="39" t="s">
        <v>121</v>
      </c>
      <c r="B28" s="174" t="s">
        <v>122</v>
      </c>
      <c r="C28" s="174"/>
      <c r="D28" s="174"/>
      <c r="E28" s="174"/>
      <c r="F28" s="174"/>
      <c r="G28" s="174"/>
    </row>
    <row r="29" spans="1:7" ht="25.5" customHeight="1" x14ac:dyDescent="0.3">
      <c r="A29" s="179" t="s">
        <v>202</v>
      </c>
      <c r="B29" s="179"/>
      <c r="C29" s="179"/>
      <c r="D29" s="179"/>
      <c r="E29" s="179"/>
      <c r="F29" s="179"/>
      <c r="G29" s="179"/>
    </row>
    <row r="30" spans="1:7" ht="25.5" customHeight="1" x14ac:dyDescent="0.3">
      <c r="A30" s="179"/>
      <c r="B30" s="179"/>
      <c r="C30" s="179"/>
      <c r="D30" s="179"/>
      <c r="E30" s="179"/>
      <c r="F30" s="179"/>
      <c r="G30" s="179"/>
    </row>
    <row r="31" spans="1:7" ht="37.200000000000003" customHeight="1" x14ac:dyDescent="0.3">
      <c r="A31" s="180" t="s">
        <v>203</v>
      </c>
      <c r="B31" s="180"/>
      <c r="C31" s="180"/>
      <c r="D31" s="180"/>
      <c r="E31" s="180"/>
      <c r="F31" s="180"/>
      <c r="G31" s="180"/>
    </row>
    <row r="32" spans="1:7" ht="25.5" customHeight="1" x14ac:dyDescent="0.3">
      <c r="A32" s="179" t="s">
        <v>132</v>
      </c>
      <c r="B32" s="179"/>
      <c r="C32" s="179"/>
      <c r="D32" s="179"/>
      <c r="E32" s="179"/>
      <c r="F32" s="179"/>
      <c r="G32" s="179"/>
    </row>
    <row r="33" spans="1:7" s="148" customFormat="1" ht="26.4" x14ac:dyDescent="0.55000000000000004">
      <c r="A33" s="149" t="s">
        <v>20</v>
      </c>
      <c r="B33" s="149" t="s">
        <v>62</v>
      </c>
      <c r="C33" s="149"/>
      <c r="D33" s="149"/>
      <c r="E33" s="149"/>
      <c r="F33" s="149"/>
      <c r="G33" s="147"/>
    </row>
    <row r="34" spans="1:7" ht="50.25" customHeight="1" x14ac:dyDescent="0.3">
      <c r="A34" s="208" t="s">
        <v>167</v>
      </c>
      <c r="B34" s="209"/>
      <c r="C34" s="209"/>
      <c r="D34" s="209"/>
      <c r="E34" s="209"/>
      <c r="F34" s="209"/>
      <c r="G34" s="210"/>
    </row>
    <row r="35" spans="1:7" ht="66" customHeight="1" x14ac:dyDescent="0.3">
      <c r="A35" s="211" t="s">
        <v>164</v>
      </c>
      <c r="B35" s="209"/>
      <c r="C35" s="209"/>
      <c r="D35" s="209"/>
      <c r="E35" s="209"/>
      <c r="F35" s="209"/>
      <c r="G35" s="212"/>
    </row>
    <row r="36" spans="1:7" ht="21.75" customHeight="1" x14ac:dyDescent="0.3">
      <c r="A36" s="40" t="s">
        <v>134</v>
      </c>
      <c r="B36" s="177" t="s">
        <v>120</v>
      </c>
      <c r="C36" s="177"/>
      <c r="D36" s="177"/>
      <c r="E36" s="177"/>
      <c r="F36" s="177"/>
      <c r="G36" s="178"/>
    </row>
    <row r="37" spans="1:7" ht="21" customHeight="1" x14ac:dyDescent="0.3">
      <c r="A37" s="236" t="s">
        <v>177</v>
      </c>
      <c r="B37" s="236"/>
      <c r="C37" s="236"/>
      <c r="D37" s="236"/>
      <c r="E37" s="236"/>
      <c r="F37" s="236"/>
      <c r="G37" s="236"/>
    </row>
    <row r="38" spans="1:7" ht="36.75" customHeight="1" x14ac:dyDescent="0.3">
      <c r="A38" s="237"/>
      <c r="B38" s="237"/>
      <c r="C38" s="237"/>
      <c r="D38" s="237"/>
      <c r="E38" s="237"/>
      <c r="F38" s="237"/>
      <c r="G38" s="237"/>
    </row>
    <row r="39" spans="1:7" ht="36.75" customHeight="1" x14ac:dyDescent="0.3">
      <c r="A39" s="238"/>
      <c r="B39" s="238"/>
      <c r="C39" s="238"/>
      <c r="D39" s="238"/>
      <c r="E39" s="238"/>
      <c r="F39" s="238"/>
      <c r="G39" s="238"/>
    </row>
    <row r="40" spans="1:7" ht="24" customHeight="1" x14ac:dyDescent="0.3">
      <c r="A40" s="176"/>
      <c r="B40" s="176"/>
      <c r="C40" s="176"/>
      <c r="D40" s="176"/>
      <c r="E40" s="176"/>
      <c r="F40" s="176"/>
      <c r="G40" s="176"/>
    </row>
    <row r="41" spans="1:7" ht="30" customHeight="1" x14ac:dyDescent="0.3">
      <c r="A41" s="172" t="s">
        <v>196</v>
      </c>
      <c r="B41" s="172"/>
      <c r="C41" s="173"/>
      <c r="D41" s="41">
        <f>D189</f>
        <v>52500</v>
      </c>
      <c r="E41" s="156"/>
      <c r="F41" s="156"/>
      <c r="G41" s="156"/>
    </row>
    <row r="42" spans="1:7" ht="34.5" customHeight="1" x14ac:dyDescent="0.3">
      <c r="A42" s="181" t="s">
        <v>174</v>
      </c>
      <c r="B42" s="181"/>
      <c r="C42" s="181"/>
      <c r="D42" s="181"/>
      <c r="E42" s="181"/>
      <c r="F42" s="181"/>
      <c r="G42" s="181"/>
    </row>
    <row r="43" spans="1:7" ht="49.5" customHeight="1" x14ac:dyDescent="0.3">
      <c r="A43" s="188" t="s">
        <v>145</v>
      </c>
      <c r="B43" s="188"/>
      <c r="C43" s="188"/>
      <c r="D43" s="188"/>
      <c r="E43" s="188"/>
      <c r="F43" s="188"/>
      <c r="G43" s="188"/>
    </row>
    <row r="44" spans="1:7" ht="22.5" customHeight="1" x14ac:dyDescent="0.3">
      <c r="A44" s="177" t="s">
        <v>130</v>
      </c>
      <c r="B44" s="177"/>
      <c r="C44" s="177"/>
      <c r="D44" s="177"/>
      <c r="E44" s="177"/>
      <c r="F44" s="178"/>
      <c r="G44" s="42"/>
    </row>
    <row r="45" spans="1:7" x14ac:dyDescent="0.3">
      <c r="A45" s="239" t="s">
        <v>144</v>
      </c>
      <c r="B45" s="239"/>
      <c r="C45" s="239"/>
      <c r="D45" s="239"/>
      <c r="E45" s="239"/>
      <c r="F45" s="239"/>
      <c r="G45" s="239"/>
    </row>
    <row r="46" spans="1:7" x14ac:dyDescent="0.3">
      <c r="A46" s="213"/>
      <c r="B46" s="213"/>
      <c r="C46" s="213"/>
      <c r="D46" s="213"/>
      <c r="E46" s="213"/>
      <c r="F46" s="213"/>
      <c r="G46" s="213"/>
    </row>
    <row r="47" spans="1:7" s="148" customFormat="1" ht="21" customHeight="1" x14ac:dyDescent="0.55000000000000004">
      <c r="A47" s="204" t="s">
        <v>21</v>
      </c>
      <c r="B47" s="204"/>
      <c r="C47" s="204"/>
      <c r="D47" s="204"/>
      <c r="E47" s="204"/>
      <c r="F47" s="204"/>
      <c r="G47" s="147"/>
    </row>
    <row r="48" spans="1:7" ht="18.75" customHeight="1" x14ac:dyDescent="0.3">
      <c r="A48" s="43" t="s">
        <v>124</v>
      </c>
      <c r="B48" s="175" t="s">
        <v>123</v>
      </c>
      <c r="C48" s="175"/>
      <c r="D48" s="175"/>
      <c r="E48" s="175"/>
      <c r="F48" s="175"/>
      <c r="G48" s="175"/>
    </row>
    <row r="49" spans="1:7" ht="18.75" customHeight="1" x14ac:dyDescent="0.3">
      <c r="A49" s="240" t="s">
        <v>146</v>
      </c>
      <c r="B49" s="241"/>
      <c r="C49" s="241"/>
      <c r="D49" s="241"/>
      <c r="E49" s="241"/>
      <c r="F49" s="241"/>
      <c r="G49" s="242"/>
    </row>
    <row r="50" spans="1:7" ht="18.75" customHeight="1" x14ac:dyDescent="0.3">
      <c r="A50" s="243" t="s">
        <v>147</v>
      </c>
      <c r="B50" s="244"/>
      <c r="C50" s="244"/>
      <c r="D50" s="244"/>
      <c r="E50" s="244"/>
      <c r="F50" s="244"/>
      <c r="G50" s="245"/>
    </row>
    <row r="51" spans="1:7" ht="18.75" customHeight="1" x14ac:dyDescent="0.3">
      <c r="A51" s="243" t="s">
        <v>148</v>
      </c>
      <c r="B51" s="244"/>
      <c r="C51" s="244"/>
      <c r="D51" s="244"/>
      <c r="E51" s="244"/>
      <c r="F51" s="244"/>
      <c r="G51" s="245"/>
    </row>
    <row r="52" spans="1:7" ht="18.75" customHeight="1" x14ac:dyDescent="0.3">
      <c r="A52" s="243" t="s">
        <v>149</v>
      </c>
      <c r="B52" s="244"/>
      <c r="C52" s="244"/>
      <c r="D52" s="244"/>
      <c r="E52" s="244"/>
      <c r="F52" s="244"/>
      <c r="G52" s="245"/>
    </row>
    <row r="53" spans="1:7" ht="18.75" customHeight="1" x14ac:dyDescent="0.3">
      <c r="A53" s="243" t="s">
        <v>150</v>
      </c>
      <c r="B53" s="244"/>
      <c r="C53" s="244"/>
      <c r="D53" s="244"/>
      <c r="E53" s="244"/>
      <c r="F53" s="244"/>
      <c r="G53" s="245"/>
    </row>
    <row r="54" spans="1:7" ht="18.75" customHeight="1" x14ac:dyDescent="0.3">
      <c r="A54" s="243" t="s">
        <v>151</v>
      </c>
      <c r="B54" s="244"/>
      <c r="C54" s="244"/>
      <c r="D54" s="244"/>
      <c r="E54" s="244"/>
      <c r="F54" s="244"/>
      <c r="G54" s="245"/>
    </row>
    <row r="55" spans="1:7" ht="13.5" hidden="1" customHeight="1" x14ac:dyDescent="0.3">
      <c r="A55" s="243"/>
      <c r="B55" s="244"/>
      <c r="C55" s="244"/>
      <c r="D55" s="244"/>
      <c r="E55" s="244"/>
      <c r="F55" s="244"/>
      <c r="G55" s="245"/>
    </row>
    <row r="56" spans="1:7" ht="8.25" hidden="1" customHeight="1" x14ac:dyDescent="0.3">
      <c r="A56" s="243"/>
      <c r="B56" s="244"/>
      <c r="C56" s="244"/>
      <c r="D56" s="244"/>
      <c r="E56" s="244"/>
      <c r="F56" s="244"/>
      <c r="G56" s="245"/>
    </row>
    <row r="57" spans="1:7" ht="23.25" customHeight="1" x14ac:dyDescent="0.3">
      <c r="A57" s="243" t="s">
        <v>152</v>
      </c>
      <c r="B57" s="244"/>
      <c r="C57" s="244"/>
      <c r="D57" s="244"/>
      <c r="E57" s="244"/>
      <c r="F57" s="244"/>
      <c r="G57" s="245"/>
    </row>
    <row r="58" spans="1:7" ht="23.25" customHeight="1" x14ac:dyDescent="0.3">
      <c r="A58" s="243" t="s">
        <v>153</v>
      </c>
      <c r="B58" s="244"/>
      <c r="C58" s="244"/>
      <c r="D58" s="244"/>
      <c r="E58" s="244"/>
      <c r="F58" s="244"/>
      <c r="G58" s="245"/>
    </row>
    <row r="59" spans="1:7" ht="23.25" customHeight="1" x14ac:dyDescent="0.3">
      <c r="A59" s="243" t="s">
        <v>180</v>
      </c>
      <c r="B59" s="244"/>
      <c r="C59" s="244"/>
      <c r="D59" s="244"/>
      <c r="E59" s="244"/>
      <c r="F59" s="244"/>
      <c r="G59" s="245"/>
    </row>
    <row r="60" spans="1:7" ht="23.25" customHeight="1" x14ac:dyDescent="0.3">
      <c r="A60" s="243" t="s">
        <v>157</v>
      </c>
      <c r="B60" s="244"/>
      <c r="C60" s="244"/>
      <c r="D60" s="244"/>
      <c r="E60" s="244"/>
      <c r="F60" s="244"/>
      <c r="G60" s="245"/>
    </row>
    <row r="61" spans="1:7" ht="23.25" customHeight="1" x14ac:dyDescent="0.3">
      <c r="A61" s="243" t="s">
        <v>156</v>
      </c>
      <c r="B61" s="244"/>
      <c r="C61" s="244"/>
      <c r="D61" s="244"/>
      <c r="E61" s="244"/>
      <c r="F61" s="244"/>
      <c r="G61" s="245"/>
    </row>
    <row r="62" spans="1:7" ht="15.75" customHeight="1" x14ac:dyDescent="0.3">
      <c r="A62" s="168"/>
      <c r="B62" s="169"/>
      <c r="C62" s="169"/>
      <c r="D62" s="169"/>
      <c r="E62" s="169"/>
      <c r="F62" s="169"/>
      <c r="G62" s="170"/>
    </row>
    <row r="63" spans="1:7" ht="24.75" customHeight="1" x14ac:dyDescent="0.45">
      <c r="A63" s="44" t="s">
        <v>125</v>
      </c>
      <c r="B63" s="171" t="s">
        <v>126</v>
      </c>
      <c r="C63" s="171"/>
      <c r="D63" s="171"/>
      <c r="E63" s="171"/>
      <c r="F63" s="171"/>
      <c r="G63" s="171"/>
    </row>
    <row r="64" spans="1:7" ht="147" customHeight="1" x14ac:dyDescent="0.3">
      <c r="A64" s="219" t="s">
        <v>190</v>
      </c>
      <c r="B64" s="220"/>
      <c r="C64" s="220"/>
      <c r="D64" s="220"/>
      <c r="E64" s="220"/>
      <c r="F64" s="220"/>
      <c r="G64" s="221"/>
    </row>
    <row r="65" spans="1:10" ht="53.25" customHeight="1" x14ac:dyDescent="0.3">
      <c r="A65" s="159" t="s">
        <v>165</v>
      </c>
      <c r="B65" s="160"/>
      <c r="C65" s="160"/>
      <c r="D65" s="160"/>
      <c r="E65" s="160"/>
      <c r="F65" s="160"/>
      <c r="G65" s="161"/>
    </row>
    <row r="66" spans="1:10" ht="106.5" customHeight="1" x14ac:dyDescent="0.3">
      <c r="A66" s="222" t="s">
        <v>191</v>
      </c>
      <c r="B66" s="223"/>
      <c r="C66" s="223"/>
      <c r="D66" s="223"/>
      <c r="E66" s="223"/>
      <c r="F66" s="223"/>
      <c r="G66" s="224"/>
    </row>
    <row r="67" spans="1:10" ht="69" customHeight="1" x14ac:dyDescent="0.3">
      <c r="A67" s="225" t="s">
        <v>195</v>
      </c>
      <c r="B67" s="226"/>
      <c r="C67" s="226"/>
      <c r="D67" s="226"/>
      <c r="E67" s="226"/>
      <c r="F67" s="226"/>
      <c r="G67" s="227"/>
    </row>
    <row r="68" spans="1:10" ht="42" x14ac:dyDescent="0.3">
      <c r="A68" s="228" t="s">
        <v>71</v>
      </c>
      <c r="B68" s="228"/>
      <c r="C68" s="45" t="s">
        <v>16</v>
      </c>
      <c r="D68" s="45" t="s">
        <v>17</v>
      </c>
      <c r="E68" s="45" t="s">
        <v>14</v>
      </c>
      <c r="F68" s="45" t="s">
        <v>15</v>
      </c>
      <c r="G68" s="45" t="s">
        <v>14</v>
      </c>
    </row>
    <row r="69" spans="1:10" ht="50.25" customHeight="1" x14ac:dyDescent="0.3">
      <c r="A69" s="46">
        <v>1</v>
      </c>
      <c r="B69" s="47" t="s">
        <v>69</v>
      </c>
      <c r="C69" s="48"/>
      <c r="D69" s="49"/>
      <c r="E69" s="50">
        <f>C69*D69</f>
        <v>0</v>
      </c>
      <c r="F69" s="50">
        <f>E69*0.34</f>
        <v>0</v>
      </c>
      <c r="G69" s="51">
        <f>E69+F69</f>
        <v>0</v>
      </c>
    </row>
    <row r="70" spans="1:10" ht="21.75" customHeight="1" x14ac:dyDescent="0.3">
      <c r="A70" s="47"/>
      <c r="B70" s="47" t="s">
        <v>70</v>
      </c>
      <c r="C70" s="47"/>
      <c r="D70" s="47"/>
      <c r="E70" s="47"/>
      <c r="F70" s="47"/>
      <c r="G70" s="51">
        <f>G69</f>
        <v>0</v>
      </c>
    </row>
    <row r="71" spans="1:10" ht="21.75" customHeight="1" x14ac:dyDescent="0.3">
      <c r="A71" s="36"/>
      <c r="B71" s="36"/>
      <c r="C71" s="36"/>
      <c r="D71" s="36"/>
      <c r="E71" s="36"/>
      <c r="F71" s="36"/>
      <c r="G71" s="36"/>
      <c r="H71" s="16"/>
      <c r="I71" s="16"/>
      <c r="J71" s="16"/>
    </row>
    <row r="72" spans="1:10" ht="21.6" x14ac:dyDescent="0.45">
      <c r="A72" s="52" t="s">
        <v>1</v>
      </c>
      <c r="B72" s="53" t="s">
        <v>80</v>
      </c>
    </row>
    <row r="73" spans="1:10" ht="162.75" customHeight="1" x14ac:dyDescent="0.3">
      <c r="A73" s="159" t="s">
        <v>204</v>
      </c>
      <c r="B73" s="160"/>
      <c r="C73" s="160"/>
      <c r="D73" s="160"/>
      <c r="E73" s="160"/>
      <c r="F73" s="160"/>
      <c r="G73" s="161"/>
    </row>
    <row r="74" spans="1:10" ht="45.75" customHeight="1" x14ac:dyDescent="0.3">
      <c r="A74" s="159" t="s">
        <v>162</v>
      </c>
      <c r="B74" s="160"/>
      <c r="C74" s="160"/>
      <c r="D74" s="160"/>
      <c r="E74" s="160"/>
      <c r="F74" s="160"/>
      <c r="G74" s="161"/>
    </row>
    <row r="75" spans="1:10" ht="31.5" customHeight="1" x14ac:dyDescent="0.3">
      <c r="A75" s="159" t="s">
        <v>168</v>
      </c>
      <c r="B75" s="160"/>
      <c r="C75" s="160"/>
      <c r="D75" s="160"/>
      <c r="E75" s="160"/>
      <c r="F75" s="160"/>
      <c r="G75" s="161"/>
    </row>
    <row r="76" spans="1:10" ht="28.5" customHeight="1" x14ac:dyDescent="0.3">
      <c r="A76" s="159" t="s">
        <v>169</v>
      </c>
      <c r="B76" s="160"/>
      <c r="C76" s="160"/>
      <c r="D76" s="160"/>
      <c r="E76" s="160"/>
      <c r="F76" s="160"/>
      <c r="G76" s="161"/>
    </row>
    <row r="77" spans="1:10" ht="32.25" customHeight="1" x14ac:dyDescent="0.3">
      <c r="A77" s="162" t="s">
        <v>170</v>
      </c>
      <c r="B77" s="163"/>
      <c r="C77" s="163"/>
      <c r="D77" s="163"/>
      <c r="E77" s="163"/>
      <c r="F77" s="163"/>
      <c r="G77" s="164"/>
    </row>
    <row r="78" spans="1:10" ht="18.75" customHeight="1" x14ac:dyDescent="0.3">
      <c r="A78" s="165"/>
      <c r="B78" s="166"/>
      <c r="C78" s="166"/>
      <c r="D78" s="166"/>
      <c r="E78" s="166"/>
      <c r="F78" s="166"/>
      <c r="G78" s="167"/>
    </row>
    <row r="79" spans="1:10" s="148" customFormat="1" ht="26.4" x14ac:dyDescent="0.55000000000000004">
      <c r="A79" s="147">
        <v>4</v>
      </c>
      <c r="B79" s="229" t="s">
        <v>65</v>
      </c>
      <c r="C79" s="229"/>
      <c r="D79" s="150"/>
      <c r="E79" s="150"/>
      <c r="F79" s="150"/>
      <c r="G79" s="150"/>
    </row>
    <row r="80" spans="1:10" ht="21.6" x14ac:dyDescent="0.45">
      <c r="A80" s="189" t="s">
        <v>23</v>
      </c>
      <c r="B80" s="189"/>
      <c r="C80" s="189"/>
      <c r="D80" s="189"/>
      <c r="E80" s="189"/>
      <c r="F80" s="189"/>
      <c r="G80" s="189"/>
    </row>
    <row r="81" spans="1:256" s="4" customFormat="1" x14ac:dyDescent="0.4">
      <c r="A81" s="55"/>
      <c r="B81" s="55"/>
      <c r="C81" s="56" t="s">
        <v>24</v>
      </c>
      <c r="D81" s="55"/>
      <c r="E81" s="55"/>
      <c r="F81" s="55"/>
      <c r="G81" s="55"/>
    </row>
    <row r="82" spans="1:256" s="3" customFormat="1" ht="40.799999999999997" x14ac:dyDescent="0.35">
      <c r="A82" s="57" t="s">
        <v>35</v>
      </c>
      <c r="B82" s="58" t="s">
        <v>2</v>
      </c>
      <c r="C82" s="58" t="s">
        <v>22</v>
      </c>
      <c r="D82" s="59"/>
      <c r="E82" s="59"/>
      <c r="F82" s="59"/>
      <c r="G82" s="59"/>
    </row>
    <row r="83" spans="1:256" s="5" customFormat="1" x14ac:dyDescent="0.4">
      <c r="A83" s="60">
        <v>1</v>
      </c>
      <c r="B83" s="60">
        <v>2</v>
      </c>
      <c r="C83" s="60">
        <v>3</v>
      </c>
      <c r="D83" s="61"/>
      <c r="E83" s="61"/>
      <c r="F83" s="61"/>
      <c r="G83" s="61"/>
    </row>
    <row r="84" spans="1:256" s="5" customFormat="1" ht="40.799999999999997" x14ac:dyDescent="0.4">
      <c r="A84" s="58">
        <v>1</v>
      </c>
      <c r="B84" s="62" t="s">
        <v>96</v>
      </c>
      <c r="C84" s="63">
        <v>0</v>
      </c>
      <c r="D84" s="61"/>
      <c r="E84" s="61"/>
      <c r="F84" s="61"/>
      <c r="G84" s="61"/>
    </row>
    <row r="85" spans="1:256" s="5" customFormat="1" x14ac:dyDescent="0.4">
      <c r="A85" s="58">
        <v>2</v>
      </c>
      <c r="B85" s="64"/>
      <c r="C85" s="65"/>
      <c r="D85" s="61"/>
      <c r="E85" s="61"/>
      <c r="F85" s="61"/>
      <c r="G85" s="61"/>
    </row>
    <row r="86" spans="1:256" s="5" customFormat="1" x14ac:dyDescent="0.4">
      <c r="A86" s="58">
        <v>3</v>
      </c>
      <c r="B86" s="64"/>
      <c r="C86" s="63"/>
      <c r="D86" s="61"/>
      <c r="E86" s="61"/>
      <c r="F86" s="61"/>
      <c r="G86" s="61"/>
    </row>
    <row r="87" spans="1:256" s="4" customFormat="1" x14ac:dyDescent="0.35">
      <c r="A87" s="66"/>
      <c r="B87" s="67" t="s">
        <v>3</v>
      </c>
      <c r="C87" s="68">
        <f>SUM(C84:C86)</f>
        <v>0</v>
      </c>
      <c r="D87" s="69"/>
      <c r="E87" s="69"/>
      <c r="F87" s="69"/>
      <c r="G87" s="69"/>
    </row>
    <row r="88" spans="1:256" s="5" customFormat="1" ht="17.25" customHeight="1" x14ac:dyDescent="0.4">
      <c r="A88" s="61"/>
      <c r="B88" s="70"/>
      <c r="C88" s="70"/>
      <c r="D88" s="61"/>
      <c r="E88" s="61"/>
      <c r="F88" s="61"/>
      <c r="G88" s="61"/>
    </row>
    <row r="89" spans="1:256" s="6" customFormat="1" ht="21.6" x14ac:dyDescent="0.45">
      <c r="A89" s="189" t="s">
        <v>25</v>
      </c>
      <c r="B89" s="189"/>
      <c r="C89" s="189"/>
      <c r="D89" s="189"/>
      <c r="E89" s="189"/>
      <c r="F89" s="189"/>
      <c r="G89" s="18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99"/>
      <c r="AL89" s="199"/>
      <c r="AM89" s="199"/>
      <c r="AN89" s="199"/>
      <c r="AO89" s="199"/>
      <c r="AP89" s="199"/>
      <c r="AQ89" s="199"/>
      <c r="AR89" s="199"/>
      <c r="AS89" s="199"/>
      <c r="AT89" s="199"/>
      <c r="AU89" s="199"/>
      <c r="AV89" s="199"/>
      <c r="AW89" s="199"/>
      <c r="AX89" s="199"/>
      <c r="AY89" s="199"/>
      <c r="AZ89" s="199"/>
      <c r="BA89" s="199"/>
      <c r="BB89" s="199"/>
      <c r="BC89" s="199"/>
      <c r="BD89" s="199"/>
      <c r="BE89" s="199"/>
      <c r="BF89" s="199"/>
      <c r="BG89" s="199"/>
      <c r="BH89" s="199"/>
      <c r="BI89" s="199"/>
      <c r="BJ89" s="199"/>
      <c r="BK89" s="199"/>
      <c r="BL89" s="199"/>
      <c r="BM89" s="199"/>
      <c r="BN89" s="199"/>
      <c r="BO89" s="199"/>
      <c r="BP89" s="199"/>
      <c r="BQ89" s="199"/>
      <c r="BR89" s="199"/>
      <c r="BS89" s="199"/>
      <c r="BT89" s="199"/>
      <c r="BU89" s="199"/>
      <c r="BV89" s="199"/>
      <c r="BW89" s="199"/>
      <c r="BX89" s="199"/>
      <c r="BY89" s="199"/>
      <c r="BZ89" s="199"/>
      <c r="CA89" s="199"/>
      <c r="CB89" s="199"/>
      <c r="CC89" s="199"/>
      <c r="CD89" s="199"/>
      <c r="CE89" s="199"/>
      <c r="CF89" s="199"/>
      <c r="CG89" s="199"/>
      <c r="CH89" s="199"/>
      <c r="CI89" s="199"/>
      <c r="CJ89" s="199"/>
      <c r="CK89" s="199"/>
      <c r="CL89" s="199"/>
      <c r="CM89" s="199"/>
      <c r="CN89" s="199"/>
      <c r="CO89" s="199"/>
      <c r="CP89" s="199"/>
      <c r="CQ89" s="199"/>
      <c r="CR89" s="199"/>
      <c r="CS89" s="199"/>
      <c r="CT89" s="199"/>
      <c r="CU89" s="199"/>
      <c r="CV89" s="199"/>
      <c r="CW89" s="199"/>
      <c r="CX89" s="199"/>
      <c r="CY89" s="199"/>
      <c r="CZ89" s="199"/>
      <c r="DA89" s="199"/>
      <c r="DB89" s="199"/>
      <c r="DC89" s="199"/>
      <c r="DD89" s="199"/>
      <c r="DE89" s="199"/>
      <c r="DF89" s="199"/>
      <c r="DG89" s="199"/>
      <c r="DH89" s="199"/>
      <c r="DI89" s="199"/>
      <c r="DJ89" s="199"/>
      <c r="DK89" s="199"/>
      <c r="DL89" s="199"/>
      <c r="DM89" s="199"/>
      <c r="DN89" s="199"/>
      <c r="DO89" s="199"/>
      <c r="DP89" s="199"/>
      <c r="DQ89" s="199"/>
      <c r="DR89" s="199"/>
      <c r="DS89" s="199"/>
      <c r="DT89" s="199"/>
      <c r="DU89" s="199"/>
      <c r="DV89" s="199"/>
      <c r="DW89" s="199"/>
      <c r="DX89" s="199"/>
      <c r="DY89" s="199"/>
      <c r="DZ89" s="199"/>
      <c r="EA89" s="199"/>
      <c r="EB89" s="199"/>
      <c r="EC89" s="199"/>
      <c r="ED89" s="199"/>
      <c r="EE89" s="199"/>
      <c r="EF89" s="199"/>
      <c r="EG89" s="199"/>
      <c r="EH89" s="199"/>
      <c r="EI89" s="199"/>
      <c r="EJ89" s="199"/>
      <c r="EK89" s="199"/>
      <c r="EL89" s="199"/>
      <c r="EM89" s="199"/>
      <c r="EN89" s="199"/>
      <c r="EO89" s="199"/>
      <c r="EP89" s="199"/>
      <c r="EQ89" s="199"/>
      <c r="ER89" s="199"/>
      <c r="ES89" s="199"/>
      <c r="ET89" s="199"/>
      <c r="EU89" s="199"/>
      <c r="EV89" s="199"/>
      <c r="EW89" s="199"/>
      <c r="EX89" s="199"/>
      <c r="EY89" s="199"/>
      <c r="EZ89" s="199"/>
      <c r="FA89" s="199"/>
      <c r="FB89" s="199"/>
      <c r="FC89" s="199"/>
      <c r="FD89" s="199"/>
      <c r="FE89" s="199"/>
      <c r="FF89" s="199"/>
      <c r="FG89" s="199"/>
      <c r="FH89" s="199"/>
      <c r="FI89" s="199"/>
      <c r="FJ89" s="199"/>
      <c r="FK89" s="199"/>
      <c r="FL89" s="199"/>
      <c r="FM89" s="199"/>
      <c r="FN89" s="199"/>
      <c r="FO89" s="199"/>
      <c r="FP89" s="199"/>
      <c r="FQ89" s="199"/>
      <c r="FR89" s="199"/>
      <c r="FS89" s="199"/>
      <c r="FT89" s="199"/>
      <c r="FU89" s="199"/>
      <c r="FV89" s="199"/>
      <c r="FW89" s="199"/>
      <c r="FX89" s="199"/>
      <c r="FY89" s="199"/>
      <c r="FZ89" s="199"/>
      <c r="GA89" s="199"/>
      <c r="GB89" s="199"/>
      <c r="GC89" s="199"/>
      <c r="GD89" s="199"/>
      <c r="GE89" s="199"/>
      <c r="GF89" s="199"/>
      <c r="GG89" s="199"/>
      <c r="GH89" s="199"/>
      <c r="GI89" s="199"/>
      <c r="GJ89" s="199"/>
      <c r="GK89" s="199"/>
      <c r="GL89" s="199"/>
      <c r="GM89" s="199"/>
      <c r="GN89" s="199"/>
      <c r="GO89" s="199"/>
      <c r="GP89" s="199"/>
      <c r="GQ89" s="199"/>
      <c r="GR89" s="199"/>
      <c r="GS89" s="199"/>
      <c r="GT89" s="199"/>
      <c r="GU89" s="199"/>
      <c r="GV89" s="199"/>
      <c r="GW89" s="199"/>
      <c r="GX89" s="199"/>
      <c r="GY89" s="199"/>
      <c r="GZ89" s="199"/>
      <c r="HA89" s="199"/>
      <c r="HB89" s="199"/>
      <c r="HC89" s="199"/>
      <c r="HD89" s="199"/>
      <c r="HE89" s="199"/>
      <c r="HF89" s="199"/>
      <c r="HG89" s="199"/>
      <c r="HH89" s="199"/>
      <c r="HI89" s="199"/>
      <c r="HJ89" s="199"/>
      <c r="HK89" s="199"/>
      <c r="HL89" s="199"/>
      <c r="HM89" s="199"/>
      <c r="HN89" s="199"/>
      <c r="HO89" s="199"/>
      <c r="HP89" s="199"/>
      <c r="HQ89" s="199"/>
      <c r="HR89" s="199"/>
      <c r="HS89" s="199"/>
      <c r="HT89" s="199"/>
      <c r="HU89" s="199"/>
      <c r="HV89" s="199"/>
      <c r="HW89" s="199"/>
      <c r="HX89" s="199"/>
      <c r="HY89" s="199"/>
      <c r="HZ89" s="199"/>
      <c r="IA89" s="199"/>
      <c r="IB89" s="199"/>
      <c r="IC89" s="199"/>
      <c r="ID89" s="199"/>
      <c r="IE89" s="199"/>
      <c r="IF89" s="199"/>
      <c r="IG89" s="199"/>
      <c r="IH89" s="199"/>
      <c r="II89" s="199"/>
      <c r="IJ89" s="199"/>
      <c r="IK89" s="199"/>
      <c r="IL89" s="199"/>
      <c r="IM89" s="199"/>
      <c r="IN89" s="199"/>
      <c r="IO89" s="199"/>
      <c r="IP89" s="199"/>
      <c r="IQ89" s="199"/>
      <c r="IR89" s="199"/>
      <c r="IS89" s="199"/>
      <c r="IT89" s="199"/>
      <c r="IU89" s="199"/>
      <c r="IV89" s="199"/>
    </row>
    <row r="90" spans="1:256" s="4" customFormat="1" x14ac:dyDescent="0.4">
      <c r="A90" s="71"/>
      <c r="B90" s="71"/>
      <c r="C90" s="71"/>
      <c r="D90" s="72" t="s">
        <v>27</v>
      </c>
      <c r="E90" s="71"/>
      <c r="F90" s="69"/>
      <c r="G90" s="69"/>
    </row>
    <row r="91" spans="1:256" s="4" customFormat="1" ht="20.399999999999999" x14ac:dyDescent="0.35">
      <c r="A91" s="200" t="s">
        <v>35</v>
      </c>
      <c r="B91" s="200" t="s">
        <v>4</v>
      </c>
      <c r="C91" s="200" t="s">
        <v>22</v>
      </c>
      <c r="D91" s="190" t="s">
        <v>26</v>
      </c>
      <c r="E91" s="190"/>
      <c r="F91" s="190"/>
      <c r="G91" s="69"/>
    </row>
    <row r="92" spans="1:256" s="4" customFormat="1" ht="123" x14ac:dyDescent="0.35">
      <c r="A92" s="201"/>
      <c r="B92" s="201"/>
      <c r="C92" s="201"/>
      <c r="D92" s="58" t="s">
        <v>84</v>
      </c>
      <c r="E92" s="58" t="s">
        <v>127</v>
      </c>
      <c r="F92" s="58" t="s">
        <v>83</v>
      </c>
      <c r="G92" s="69"/>
    </row>
    <row r="93" spans="1:256" s="4" customFormat="1" x14ac:dyDescent="0.35">
      <c r="A93" s="73">
        <v>1</v>
      </c>
      <c r="B93" s="74">
        <v>2</v>
      </c>
      <c r="C93" s="74">
        <v>3</v>
      </c>
      <c r="D93" s="74">
        <v>4</v>
      </c>
      <c r="E93" s="74">
        <v>5</v>
      </c>
      <c r="F93" s="74">
        <v>6</v>
      </c>
      <c r="G93" s="69"/>
    </row>
    <row r="94" spans="1:256" s="4" customFormat="1" ht="46.5" customHeight="1" x14ac:dyDescent="0.35">
      <c r="A94" s="58">
        <v>1</v>
      </c>
      <c r="B94" s="62" t="s">
        <v>139</v>
      </c>
      <c r="C94" s="76">
        <f>C138</f>
        <v>0</v>
      </c>
      <c r="D94" s="63">
        <v>0</v>
      </c>
      <c r="E94" s="75">
        <f>IF(D94=0,0,D94/$D$102)</f>
        <v>0</v>
      </c>
      <c r="F94" s="76">
        <f>C94-D94</f>
        <v>0</v>
      </c>
      <c r="G94" s="69"/>
    </row>
    <row r="95" spans="1:256" s="4" customFormat="1" ht="46.5" customHeight="1" x14ac:dyDescent="0.35">
      <c r="A95" s="58">
        <v>2</v>
      </c>
      <c r="B95" s="62" t="s">
        <v>96</v>
      </c>
      <c r="C95" s="76">
        <f>C84</f>
        <v>0</v>
      </c>
      <c r="D95" s="63">
        <v>0</v>
      </c>
      <c r="E95" s="75">
        <f t="shared" ref="E95:E96" si="0">IF(D95=0,0,D95/$D$102)</f>
        <v>0</v>
      </c>
      <c r="F95" s="76">
        <f t="shared" ref="F95:F96" si="1">C95-D95</f>
        <v>0</v>
      </c>
      <c r="G95" s="69"/>
    </row>
    <row r="96" spans="1:256" s="4" customFormat="1" ht="46.5" customHeight="1" x14ac:dyDescent="0.35">
      <c r="A96" s="58"/>
      <c r="B96" s="62" t="s">
        <v>133</v>
      </c>
      <c r="C96" s="76">
        <f>C139</f>
        <v>1050</v>
      </c>
      <c r="D96" s="63">
        <v>0</v>
      </c>
      <c r="E96" s="75">
        <f t="shared" si="0"/>
        <v>0</v>
      </c>
      <c r="F96" s="76">
        <f t="shared" si="1"/>
        <v>1050</v>
      </c>
      <c r="G96" s="69"/>
    </row>
    <row r="97" spans="1:256" s="4" customFormat="1" ht="46.5" customHeight="1" x14ac:dyDescent="0.35">
      <c r="A97" s="58">
        <v>4</v>
      </c>
      <c r="B97" s="62" t="s">
        <v>98</v>
      </c>
      <c r="C97" s="76">
        <f>D131</f>
        <v>352000</v>
      </c>
      <c r="D97" s="63">
        <v>350000</v>
      </c>
      <c r="E97" s="75">
        <f>IF(D97=0,0,D97/$D$102)</f>
        <v>1</v>
      </c>
      <c r="F97" s="76">
        <f t="shared" ref="F97:F101" si="2">C97-D97</f>
        <v>2000</v>
      </c>
      <c r="G97" s="69"/>
    </row>
    <row r="98" spans="1:256" s="4" customFormat="1" ht="46.5" customHeight="1" x14ac:dyDescent="0.35">
      <c r="A98" s="58">
        <v>5</v>
      </c>
      <c r="B98" s="62" t="s">
        <v>28</v>
      </c>
      <c r="C98" s="76">
        <f>F154</f>
        <v>3300</v>
      </c>
      <c r="D98" s="63">
        <v>0</v>
      </c>
      <c r="E98" s="75">
        <f>IF(D98=0,0,D98/$D$102)</f>
        <v>0</v>
      </c>
      <c r="F98" s="76">
        <f t="shared" si="2"/>
        <v>3300</v>
      </c>
      <c r="G98" s="69"/>
    </row>
    <row r="99" spans="1:256" s="4" customFormat="1" ht="46.5" customHeight="1" x14ac:dyDescent="0.35">
      <c r="A99" s="58">
        <v>3</v>
      </c>
      <c r="B99" s="62" t="s">
        <v>97</v>
      </c>
      <c r="C99" s="76">
        <f>C87-C84</f>
        <v>0</v>
      </c>
      <c r="D99" s="63">
        <v>0</v>
      </c>
      <c r="E99" s="75">
        <f>IF(D99=0,0,D99/$D$102)</f>
        <v>0</v>
      </c>
      <c r="F99" s="76">
        <f>C99-D99</f>
        <v>0</v>
      </c>
      <c r="G99" s="69"/>
    </row>
    <row r="100" spans="1:256" s="4" customFormat="1" ht="46.5" customHeight="1" x14ac:dyDescent="0.35">
      <c r="A100" s="58">
        <v>6</v>
      </c>
      <c r="B100" s="62" t="s">
        <v>76</v>
      </c>
      <c r="C100" s="76">
        <f>G70</f>
        <v>0</v>
      </c>
      <c r="D100" s="63">
        <v>0</v>
      </c>
      <c r="E100" s="75">
        <f>IF(D100=0,0,D100/$D$102)</f>
        <v>0</v>
      </c>
      <c r="F100" s="76">
        <f t="shared" si="2"/>
        <v>0</v>
      </c>
      <c r="G100" s="69"/>
    </row>
    <row r="101" spans="1:256" s="4" customFormat="1" ht="46.5" customHeight="1" x14ac:dyDescent="0.35">
      <c r="A101" s="58">
        <v>7</v>
      </c>
      <c r="B101" s="62" t="s">
        <v>77</v>
      </c>
      <c r="C101" s="76">
        <f>C142-C139-C138</f>
        <v>6500</v>
      </c>
      <c r="D101" s="63">
        <v>0</v>
      </c>
      <c r="E101" s="75">
        <f>IF(D101=0,0,D101/$D$102)</f>
        <v>0</v>
      </c>
      <c r="F101" s="76">
        <f t="shared" si="2"/>
        <v>6500</v>
      </c>
      <c r="G101" s="69"/>
    </row>
    <row r="102" spans="1:256" s="3" customFormat="1" ht="46.5" customHeight="1" x14ac:dyDescent="0.25">
      <c r="A102" s="77"/>
      <c r="B102" s="64" t="s">
        <v>6</v>
      </c>
      <c r="C102" s="76">
        <f>SUM(C94:C101)</f>
        <v>362850</v>
      </c>
      <c r="D102" s="76">
        <f>SUM(D94:D101)</f>
        <v>350000</v>
      </c>
      <c r="E102" s="75">
        <v>1</v>
      </c>
      <c r="F102" s="76">
        <f>SUM(F94:F101)</f>
        <v>12850</v>
      </c>
      <c r="G102" s="59"/>
    </row>
    <row r="103" spans="1:256" s="7" customFormat="1" ht="15.75" customHeight="1" x14ac:dyDescent="0.25">
      <c r="A103" s="78"/>
      <c r="B103" s="78"/>
      <c r="C103" s="78"/>
      <c r="D103" s="78"/>
      <c r="E103" s="78"/>
      <c r="F103" s="78"/>
      <c r="G103" s="78"/>
    </row>
    <row r="104" spans="1:256" s="7" customFormat="1" ht="41.25" customHeight="1" x14ac:dyDescent="0.25">
      <c r="A104" s="79"/>
      <c r="B104" s="218" t="s">
        <v>135</v>
      </c>
      <c r="C104" s="218"/>
      <c r="D104" s="218"/>
      <c r="E104" s="218"/>
      <c r="F104" s="218"/>
      <c r="G104" s="78"/>
    </row>
    <row r="105" spans="1:256" s="7" customFormat="1" ht="51.75" customHeight="1" x14ac:dyDescent="0.25">
      <c r="A105" s="79"/>
      <c r="B105" s="186" t="s">
        <v>91</v>
      </c>
      <c r="C105" s="186"/>
      <c r="D105" s="186"/>
      <c r="E105" s="186"/>
      <c r="F105" s="186"/>
      <c r="G105" s="78"/>
    </row>
    <row r="106" spans="1:256" s="7" customFormat="1" ht="51.75" customHeight="1" x14ac:dyDescent="0.25">
      <c r="A106" s="79"/>
      <c r="B106" s="186" t="s">
        <v>92</v>
      </c>
      <c r="C106" s="186"/>
      <c r="D106" s="186"/>
      <c r="E106" s="186"/>
      <c r="F106" s="186"/>
      <c r="G106" s="78"/>
    </row>
    <row r="107" spans="1:256" s="7" customFormat="1" ht="51.75" customHeight="1" x14ac:dyDescent="0.25">
      <c r="A107" s="79"/>
      <c r="B107" s="186" t="s">
        <v>93</v>
      </c>
      <c r="C107" s="186"/>
      <c r="D107" s="186"/>
      <c r="E107" s="186"/>
      <c r="F107" s="186"/>
      <c r="G107" s="78"/>
    </row>
    <row r="108" spans="1:256" s="7" customFormat="1" ht="51.75" customHeight="1" x14ac:dyDescent="0.25">
      <c r="A108" s="79"/>
      <c r="B108" s="186" t="s">
        <v>95</v>
      </c>
      <c r="C108" s="186"/>
      <c r="D108" s="186"/>
      <c r="E108" s="186"/>
      <c r="F108" s="186"/>
      <c r="G108" s="78"/>
    </row>
    <row r="109" spans="1:256" s="7" customFormat="1" ht="51.75" customHeight="1" x14ac:dyDescent="0.25">
      <c r="A109" s="79"/>
      <c r="B109" s="186" t="s">
        <v>94</v>
      </c>
      <c r="C109" s="186"/>
      <c r="D109" s="186"/>
      <c r="E109" s="186"/>
      <c r="F109" s="186"/>
      <c r="G109" s="78"/>
    </row>
    <row r="110" spans="1:256" s="7" customFormat="1" ht="51.75" customHeight="1" x14ac:dyDescent="0.25">
      <c r="A110" s="79"/>
      <c r="B110" s="186"/>
      <c r="C110" s="186"/>
      <c r="D110" s="186"/>
      <c r="E110" s="186"/>
      <c r="F110" s="186"/>
      <c r="G110" s="78"/>
    </row>
    <row r="111" spans="1:256" s="7" customFormat="1" ht="15.75" customHeight="1" x14ac:dyDescent="0.25">
      <c r="A111" s="78"/>
      <c r="B111" s="78"/>
      <c r="C111" s="78"/>
      <c r="D111" s="78"/>
      <c r="E111" s="78"/>
      <c r="F111" s="78"/>
      <c r="G111" s="78"/>
    </row>
    <row r="112" spans="1:256" s="6" customFormat="1" ht="21.6" x14ac:dyDescent="0.45">
      <c r="A112" s="189" t="s">
        <v>100</v>
      </c>
      <c r="B112" s="189"/>
      <c r="C112" s="189"/>
      <c r="D112" s="189"/>
      <c r="E112" s="189"/>
      <c r="F112" s="189"/>
      <c r="G112" s="189"/>
      <c r="H112" s="199"/>
      <c r="I112" s="199"/>
      <c r="J112" s="199"/>
      <c r="K112" s="199"/>
      <c r="L112" s="199"/>
      <c r="M112" s="199"/>
      <c r="N112" s="199"/>
      <c r="O112" s="199"/>
      <c r="P112" s="199"/>
      <c r="Q112" s="199"/>
      <c r="R112" s="199"/>
      <c r="S112" s="199"/>
      <c r="T112" s="199"/>
      <c r="U112" s="199"/>
      <c r="V112" s="199"/>
      <c r="W112" s="199"/>
      <c r="X112" s="199"/>
      <c r="Y112" s="199"/>
      <c r="Z112" s="199"/>
      <c r="AA112" s="199"/>
      <c r="AB112" s="199"/>
      <c r="AC112" s="199"/>
      <c r="AD112" s="199"/>
      <c r="AE112" s="199"/>
      <c r="AF112" s="199"/>
      <c r="AG112" s="199"/>
      <c r="AH112" s="199"/>
      <c r="AI112" s="199"/>
      <c r="AJ112" s="199"/>
      <c r="AK112" s="199"/>
      <c r="AL112" s="199"/>
      <c r="AM112" s="199"/>
      <c r="AN112" s="199"/>
      <c r="AO112" s="199"/>
      <c r="AP112" s="199"/>
      <c r="AQ112" s="199"/>
      <c r="AR112" s="199"/>
      <c r="AS112" s="199"/>
      <c r="AT112" s="199"/>
      <c r="AU112" s="199"/>
      <c r="AV112" s="199"/>
      <c r="AW112" s="199"/>
      <c r="AX112" s="199"/>
      <c r="AY112" s="199"/>
      <c r="AZ112" s="199"/>
      <c r="BA112" s="199"/>
      <c r="BB112" s="199"/>
      <c r="BC112" s="199"/>
      <c r="BD112" s="199"/>
      <c r="BE112" s="199"/>
      <c r="BF112" s="199"/>
      <c r="BG112" s="199"/>
      <c r="BH112" s="199"/>
      <c r="BI112" s="199"/>
      <c r="BJ112" s="199"/>
      <c r="BK112" s="199"/>
      <c r="BL112" s="199"/>
      <c r="BM112" s="199"/>
      <c r="BN112" s="199"/>
      <c r="BO112" s="199"/>
      <c r="BP112" s="199"/>
      <c r="BQ112" s="199"/>
      <c r="BR112" s="199"/>
      <c r="BS112" s="199"/>
      <c r="BT112" s="199"/>
      <c r="BU112" s="199"/>
      <c r="BV112" s="199"/>
      <c r="BW112" s="199"/>
      <c r="BX112" s="199"/>
      <c r="BY112" s="199"/>
      <c r="BZ112" s="199"/>
      <c r="CA112" s="199"/>
      <c r="CB112" s="199"/>
      <c r="CC112" s="199"/>
      <c r="CD112" s="199"/>
      <c r="CE112" s="199"/>
      <c r="CF112" s="199"/>
      <c r="CG112" s="199"/>
      <c r="CH112" s="199"/>
      <c r="CI112" s="199"/>
      <c r="CJ112" s="199"/>
      <c r="CK112" s="199"/>
      <c r="CL112" s="199"/>
      <c r="CM112" s="199"/>
      <c r="CN112" s="199"/>
      <c r="CO112" s="199"/>
      <c r="CP112" s="199"/>
      <c r="CQ112" s="199"/>
      <c r="CR112" s="199"/>
      <c r="CS112" s="199"/>
      <c r="CT112" s="199"/>
      <c r="CU112" s="199"/>
      <c r="CV112" s="199"/>
      <c r="CW112" s="199"/>
      <c r="CX112" s="199"/>
      <c r="CY112" s="199"/>
      <c r="CZ112" s="199"/>
      <c r="DA112" s="199"/>
      <c r="DB112" s="199"/>
      <c r="DC112" s="199"/>
      <c r="DD112" s="199"/>
      <c r="DE112" s="199"/>
      <c r="DF112" s="199"/>
      <c r="DG112" s="199"/>
      <c r="DH112" s="199"/>
      <c r="DI112" s="199"/>
      <c r="DJ112" s="199"/>
      <c r="DK112" s="199"/>
      <c r="DL112" s="199"/>
      <c r="DM112" s="199"/>
      <c r="DN112" s="199"/>
      <c r="DO112" s="199"/>
      <c r="DP112" s="199"/>
      <c r="DQ112" s="199"/>
      <c r="DR112" s="199"/>
      <c r="DS112" s="199"/>
      <c r="DT112" s="199"/>
      <c r="DU112" s="199"/>
      <c r="DV112" s="199"/>
      <c r="DW112" s="199"/>
      <c r="DX112" s="199"/>
      <c r="DY112" s="199"/>
      <c r="DZ112" s="199"/>
      <c r="EA112" s="199"/>
      <c r="EB112" s="199"/>
      <c r="EC112" s="199"/>
      <c r="ED112" s="199"/>
      <c r="EE112" s="199"/>
      <c r="EF112" s="199"/>
      <c r="EG112" s="199"/>
      <c r="EH112" s="199"/>
      <c r="EI112" s="199"/>
      <c r="EJ112" s="199"/>
      <c r="EK112" s="199"/>
      <c r="EL112" s="199"/>
      <c r="EM112" s="199"/>
      <c r="EN112" s="199"/>
      <c r="EO112" s="199"/>
      <c r="EP112" s="199"/>
      <c r="EQ112" s="199"/>
      <c r="ER112" s="199"/>
      <c r="ES112" s="199"/>
      <c r="ET112" s="199"/>
      <c r="EU112" s="199"/>
      <c r="EV112" s="199"/>
      <c r="EW112" s="199"/>
      <c r="EX112" s="199"/>
      <c r="EY112" s="199"/>
      <c r="EZ112" s="199"/>
      <c r="FA112" s="199"/>
      <c r="FB112" s="199"/>
      <c r="FC112" s="199"/>
      <c r="FD112" s="199"/>
      <c r="FE112" s="199"/>
      <c r="FF112" s="199"/>
      <c r="FG112" s="199"/>
      <c r="FH112" s="199"/>
      <c r="FI112" s="199"/>
      <c r="FJ112" s="199"/>
      <c r="FK112" s="199"/>
      <c r="FL112" s="199"/>
      <c r="FM112" s="199"/>
      <c r="FN112" s="199"/>
      <c r="FO112" s="199"/>
      <c r="FP112" s="199"/>
      <c r="FQ112" s="199"/>
      <c r="FR112" s="199"/>
      <c r="FS112" s="199"/>
      <c r="FT112" s="199"/>
      <c r="FU112" s="199"/>
      <c r="FV112" s="199"/>
      <c r="FW112" s="199"/>
      <c r="FX112" s="199"/>
      <c r="FY112" s="199"/>
      <c r="FZ112" s="199"/>
      <c r="GA112" s="199"/>
      <c r="GB112" s="199"/>
      <c r="GC112" s="199"/>
      <c r="GD112" s="199"/>
      <c r="GE112" s="199"/>
      <c r="GF112" s="199"/>
      <c r="GG112" s="199"/>
      <c r="GH112" s="199"/>
      <c r="GI112" s="199"/>
      <c r="GJ112" s="199"/>
      <c r="GK112" s="199"/>
      <c r="GL112" s="199"/>
      <c r="GM112" s="199"/>
      <c r="GN112" s="199"/>
      <c r="GO112" s="199"/>
      <c r="GP112" s="199"/>
      <c r="GQ112" s="199"/>
      <c r="GR112" s="199"/>
      <c r="GS112" s="199"/>
      <c r="GT112" s="199"/>
      <c r="GU112" s="199"/>
      <c r="GV112" s="199"/>
      <c r="GW112" s="199"/>
      <c r="GX112" s="199"/>
      <c r="GY112" s="199"/>
      <c r="GZ112" s="199"/>
      <c r="HA112" s="199"/>
      <c r="HB112" s="199"/>
      <c r="HC112" s="199"/>
      <c r="HD112" s="199"/>
      <c r="HE112" s="199"/>
      <c r="HF112" s="199"/>
      <c r="HG112" s="199"/>
      <c r="HH112" s="199"/>
      <c r="HI112" s="199"/>
      <c r="HJ112" s="199"/>
      <c r="HK112" s="199"/>
      <c r="HL112" s="199"/>
      <c r="HM112" s="199"/>
      <c r="HN112" s="199"/>
      <c r="HO112" s="199"/>
      <c r="HP112" s="199"/>
      <c r="HQ112" s="199"/>
      <c r="HR112" s="199"/>
      <c r="HS112" s="199"/>
      <c r="HT112" s="199"/>
      <c r="HU112" s="199"/>
      <c r="HV112" s="199"/>
      <c r="HW112" s="199"/>
      <c r="HX112" s="199"/>
      <c r="HY112" s="199"/>
      <c r="HZ112" s="199"/>
      <c r="IA112" s="199"/>
      <c r="IB112" s="199"/>
      <c r="IC112" s="199"/>
      <c r="ID112" s="199"/>
      <c r="IE112" s="199"/>
      <c r="IF112" s="199"/>
      <c r="IG112" s="199"/>
      <c r="IH112" s="199"/>
      <c r="II112" s="199"/>
      <c r="IJ112" s="199"/>
      <c r="IK112" s="199"/>
      <c r="IL112" s="199"/>
      <c r="IM112" s="199"/>
      <c r="IN112" s="199"/>
      <c r="IO112" s="199"/>
      <c r="IP112" s="199"/>
      <c r="IQ112" s="199"/>
      <c r="IR112" s="199"/>
      <c r="IS112" s="199"/>
      <c r="IT112" s="199"/>
      <c r="IU112" s="199"/>
      <c r="IV112" s="199"/>
    </row>
    <row r="113" spans="1:256" s="6" customFormat="1" x14ac:dyDescent="0.25">
      <c r="A113" s="54"/>
      <c r="B113" s="80" t="s">
        <v>99</v>
      </c>
      <c r="C113" s="54"/>
      <c r="D113" s="54"/>
      <c r="E113" s="54"/>
      <c r="F113" s="54"/>
      <c r="G113" s="54"/>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c r="DK113" s="17"/>
      <c r="DL113" s="17"/>
      <c r="DM113" s="17"/>
      <c r="DN113" s="17"/>
      <c r="DO113" s="17"/>
      <c r="DP113" s="17"/>
      <c r="DQ113" s="17"/>
      <c r="DR113" s="17"/>
      <c r="DS113" s="17"/>
      <c r="DT113" s="17"/>
      <c r="DU113" s="17"/>
      <c r="DV113" s="17"/>
      <c r="DW113" s="17"/>
      <c r="DX113" s="17"/>
      <c r="DY113" s="17"/>
      <c r="DZ113" s="17"/>
      <c r="EA113" s="17"/>
      <c r="EB113" s="17"/>
      <c r="EC113" s="17"/>
      <c r="ED113" s="17"/>
      <c r="EE113" s="17"/>
      <c r="EF113" s="17"/>
      <c r="EG113" s="17"/>
      <c r="EH113" s="17"/>
      <c r="EI113" s="17"/>
      <c r="EJ113" s="17"/>
      <c r="EK113" s="17"/>
      <c r="EL113" s="17"/>
      <c r="EM113" s="17"/>
      <c r="EN113" s="17"/>
      <c r="EO113" s="17"/>
      <c r="EP113" s="17"/>
      <c r="EQ113" s="17"/>
      <c r="ER113" s="17"/>
      <c r="ES113" s="17"/>
      <c r="ET113" s="17"/>
      <c r="EU113" s="17"/>
      <c r="EV113" s="17"/>
      <c r="EW113" s="17"/>
      <c r="EX113" s="17"/>
      <c r="EY113" s="17"/>
      <c r="EZ113" s="17"/>
      <c r="FA113" s="17"/>
      <c r="FB113" s="17"/>
      <c r="FC113" s="17"/>
      <c r="FD113" s="17"/>
      <c r="FE113" s="17"/>
      <c r="FF113" s="17"/>
      <c r="FG113" s="17"/>
      <c r="FH113" s="17"/>
      <c r="FI113" s="17"/>
      <c r="FJ113" s="17"/>
      <c r="FK113" s="17"/>
      <c r="FL113" s="17"/>
      <c r="FM113" s="17"/>
      <c r="FN113" s="17"/>
      <c r="FO113" s="17"/>
      <c r="FP113" s="17"/>
      <c r="FQ113" s="17"/>
      <c r="FR113" s="17"/>
      <c r="FS113" s="17"/>
      <c r="FT113" s="17"/>
      <c r="FU113" s="17"/>
      <c r="FV113" s="17"/>
      <c r="FW113" s="17"/>
      <c r="FX113" s="17"/>
      <c r="FY113" s="17"/>
      <c r="FZ113" s="17"/>
      <c r="GA113" s="17"/>
      <c r="GB113" s="17"/>
      <c r="GC113" s="17"/>
      <c r="GD113" s="17"/>
      <c r="GE113" s="17"/>
      <c r="GF113" s="17"/>
      <c r="GG113" s="17"/>
      <c r="GH113" s="17"/>
      <c r="GI113" s="17"/>
      <c r="GJ113" s="17"/>
      <c r="GK113" s="17"/>
      <c r="GL113" s="17"/>
      <c r="GM113" s="17"/>
      <c r="GN113" s="17"/>
      <c r="GO113" s="17"/>
      <c r="GP113" s="17"/>
      <c r="GQ113" s="17"/>
      <c r="GR113" s="17"/>
      <c r="GS113" s="17"/>
      <c r="GT113" s="17"/>
      <c r="GU113" s="17"/>
      <c r="GV113" s="17"/>
      <c r="GW113" s="17"/>
      <c r="GX113" s="17"/>
      <c r="GY113" s="17"/>
      <c r="GZ113" s="17"/>
      <c r="HA113" s="17"/>
      <c r="HB113" s="17"/>
      <c r="HC113" s="17"/>
      <c r="HD113" s="17"/>
      <c r="HE113" s="17"/>
      <c r="HF113" s="17"/>
      <c r="HG113" s="17"/>
      <c r="HH113" s="17"/>
      <c r="HI113" s="17"/>
      <c r="HJ113" s="17"/>
      <c r="HK113" s="17"/>
      <c r="HL113" s="17"/>
      <c r="HM113" s="17"/>
      <c r="HN113" s="17"/>
      <c r="HO113" s="17"/>
      <c r="HP113" s="17"/>
      <c r="HQ113" s="17"/>
      <c r="HR113" s="17"/>
      <c r="HS113" s="17"/>
      <c r="HT113" s="17"/>
      <c r="HU113" s="17"/>
      <c r="HV113" s="17"/>
      <c r="HW113" s="17"/>
      <c r="HX113" s="17"/>
      <c r="HY113" s="17"/>
      <c r="HZ113" s="17"/>
      <c r="IA113" s="17"/>
      <c r="IB113" s="17"/>
      <c r="IC113" s="17"/>
      <c r="ID113" s="17"/>
      <c r="IE113" s="17"/>
      <c r="IF113" s="17"/>
      <c r="IG113" s="17"/>
      <c r="IH113" s="17"/>
      <c r="II113" s="17"/>
      <c r="IJ113" s="17"/>
      <c r="IK113" s="17"/>
      <c r="IL113" s="17"/>
      <c r="IM113" s="17"/>
      <c r="IN113" s="17"/>
      <c r="IO113" s="17"/>
      <c r="IP113" s="17"/>
      <c r="IQ113" s="17"/>
      <c r="IR113" s="17"/>
      <c r="IS113" s="17"/>
      <c r="IT113" s="17"/>
      <c r="IU113" s="17"/>
      <c r="IV113" s="17"/>
    </row>
    <row r="114" spans="1:256" s="6" customFormat="1" x14ac:dyDescent="0.25">
      <c r="A114" s="54"/>
      <c r="B114" s="80" t="s">
        <v>85</v>
      </c>
      <c r="C114" s="54"/>
      <c r="D114" s="54"/>
      <c r="E114" s="54"/>
      <c r="F114" s="54"/>
      <c r="G114" s="54"/>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17"/>
      <c r="DJ114" s="17"/>
      <c r="DK114" s="17"/>
      <c r="DL114" s="17"/>
      <c r="DM114" s="17"/>
      <c r="DN114" s="17"/>
      <c r="DO114" s="17"/>
      <c r="DP114" s="17"/>
      <c r="DQ114" s="17"/>
      <c r="DR114" s="17"/>
      <c r="DS114" s="17"/>
      <c r="DT114" s="17"/>
      <c r="DU114" s="17"/>
      <c r="DV114" s="17"/>
      <c r="DW114" s="17"/>
      <c r="DX114" s="17"/>
      <c r="DY114" s="17"/>
      <c r="DZ114" s="17"/>
      <c r="EA114" s="17"/>
      <c r="EB114" s="17"/>
      <c r="EC114" s="17"/>
      <c r="ED114" s="17"/>
      <c r="EE114" s="17"/>
      <c r="EF114" s="17"/>
      <c r="EG114" s="17"/>
      <c r="EH114" s="17"/>
      <c r="EI114" s="17"/>
      <c r="EJ114" s="17"/>
      <c r="EK114" s="17"/>
      <c r="EL114" s="17"/>
      <c r="EM114" s="17"/>
      <c r="EN114" s="17"/>
      <c r="EO114" s="17"/>
      <c r="EP114" s="17"/>
      <c r="EQ114" s="17"/>
      <c r="ER114" s="17"/>
      <c r="ES114" s="17"/>
      <c r="ET114" s="17"/>
      <c r="EU114" s="17"/>
      <c r="EV114" s="17"/>
      <c r="EW114" s="17"/>
      <c r="EX114" s="17"/>
      <c r="EY114" s="17"/>
      <c r="EZ114" s="17"/>
      <c r="FA114" s="17"/>
      <c r="FB114" s="17"/>
      <c r="FC114" s="17"/>
      <c r="FD114" s="17"/>
      <c r="FE114" s="17"/>
      <c r="FF114" s="17"/>
      <c r="FG114" s="17"/>
      <c r="FH114" s="17"/>
      <c r="FI114" s="17"/>
      <c r="FJ114" s="17"/>
      <c r="FK114" s="17"/>
      <c r="FL114" s="17"/>
      <c r="FM114" s="17"/>
      <c r="FN114" s="17"/>
      <c r="FO114" s="17"/>
      <c r="FP114" s="17"/>
      <c r="FQ114" s="17"/>
      <c r="FR114" s="17"/>
      <c r="FS114" s="17"/>
      <c r="FT114" s="17"/>
      <c r="FU114" s="17"/>
      <c r="FV114" s="17"/>
      <c r="FW114" s="17"/>
      <c r="FX114" s="17"/>
      <c r="FY114" s="17"/>
      <c r="FZ114" s="17"/>
      <c r="GA114" s="17"/>
      <c r="GB114" s="17"/>
      <c r="GC114" s="17"/>
      <c r="GD114" s="17"/>
      <c r="GE114" s="17"/>
      <c r="GF114" s="17"/>
      <c r="GG114" s="17"/>
      <c r="GH114" s="17"/>
      <c r="GI114" s="17"/>
      <c r="GJ114" s="17"/>
      <c r="GK114" s="17"/>
      <c r="GL114" s="17"/>
      <c r="GM114" s="17"/>
      <c r="GN114" s="17"/>
      <c r="GO114" s="17"/>
      <c r="GP114" s="17"/>
      <c r="GQ114" s="17"/>
      <c r="GR114" s="17"/>
      <c r="GS114" s="17"/>
      <c r="GT114" s="17"/>
      <c r="GU114" s="17"/>
      <c r="GV114" s="17"/>
      <c r="GW114" s="17"/>
      <c r="GX114" s="17"/>
      <c r="GY114" s="17"/>
      <c r="GZ114" s="17"/>
      <c r="HA114" s="17"/>
      <c r="HB114" s="17"/>
      <c r="HC114" s="17"/>
      <c r="HD114" s="17"/>
      <c r="HE114" s="17"/>
      <c r="HF114" s="17"/>
      <c r="HG114" s="17"/>
      <c r="HH114" s="17"/>
      <c r="HI114" s="17"/>
      <c r="HJ114" s="17"/>
      <c r="HK114" s="17"/>
      <c r="HL114" s="17"/>
      <c r="HM114" s="17"/>
      <c r="HN114" s="17"/>
      <c r="HO114" s="17"/>
      <c r="HP114" s="17"/>
      <c r="HQ114" s="17"/>
      <c r="HR114" s="17"/>
      <c r="HS114" s="17"/>
      <c r="HT114" s="17"/>
      <c r="HU114" s="17"/>
      <c r="HV114" s="17"/>
      <c r="HW114" s="17"/>
      <c r="HX114" s="17"/>
      <c r="HY114" s="17"/>
      <c r="HZ114" s="17"/>
      <c r="IA114" s="17"/>
      <c r="IB114" s="17"/>
      <c r="IC114" s="17"/>
      <c r="ID114" s="17"/>
      <c r="IE114" s="17"/>
      <c r="IF114" s="17"/>
      <c r="IG114" s="17"/>
      <c r="IH114" s="17"/>
      <c r="II114" s="17"/>
      <c r="IJ114" s="17"/>
      <c r="IK114" s="17"/>
      <c r="IL114" s="17"/>
      <c r="IM114" s="17"/>
      <c r="IN114" s="17"/>
      <c r="IO114" s="17"/>
      <c r="IP114" s="17"/>
      <c r="IQ114" s="17"/>
      <c r="IR114" s="17"/>
      <c r="IS114" s="17"/>
      <c r="IT114" s="17"/>
      <c r="IU114" s="17"/>
      <c r="IV114" s="17"/>
    </row>
    <row r="115" spans="1:256" s="4" customFormat="1" ht="21.6" thickBot="1" x14ac:dyDescent="0.45">
      <c r="A115" s="81"/>
      <c r="B115" s="81"/>
      <c r="C115" s="81"/>
      <c r="D115" s="72" t="s">
        <v>29</v>
      </c>
      <c r="E115" s="69"/>
      <c r="F115" s="69"/>
      <c r="G115" s="69"/>
    </row>
    <row r="116" spans="1:256" s="8" customFormat="1" ht="61.2" x14ac:dyDescent="0.25">
      <c r="A116" s="82" t="s">
        <v>35</v>
      </c>
      <c r="B116" s="83" t="s">
        <v>30</v>
      </c>
      <c r="C116" s="84" t="s">
        <v>31</v>
      </c>
      <c r="D116" s="84" t="s">
        <v>32</v>
      </c>
      <c r="E116" s="85"/>
      <c r="F116" s="85"/>
      <c r="G116" s="85"/>
    </row>
    <row r="117" spans="1:256" s="4" customFormat="1" x14ac:dyDescent="0.4">
      <c r="A117" s="86">
        <v>1</v>
      </c>
      <c r="B117" s="87">
        <v>2</v>
      </c>
      <c r="C117" s="60">
        <v>3</v>
      </c>
      <c r="D117" s="60">
        <v>4</v>
      </c>
      <c r="E117" s="88"/>
      <c r="F117" s="69"/>
      <c r="G117" s="69"/>
    </row>
    <row r="118" spans="1:256" s="9" customFormat="1" ht="45" customHeight="1" x14ac:dyDescent="0.35">
      <c r="A118" s="89">
        <v>1</v>
      </c>
      <c r="B118" s="90" t="s">
        <v>181</v>
      </c>
      <c r="C118" s="91" t="s">
        <v>143</v>
      </c>
      <c r="D118" s="92">
        <v>30000</v>
      </c>
      <c r="E118" s="88"/>
      <c r="F118" s="69"/>
      <c r="G118" s="69"/>
    </row>
    <row r="119" spans="1:256" s="9" customFormat="1" ht="24" customHeight="1" x14ac:dyDescent="0.35">
      <c r="A119" s="89">
        <v>2</v>
      </c>
      <c r="B119" s="90" t="s">
        <v>176</v>
      </c>
      <c r="C119" s="91" t="s">
        <v>143</v>
      </c>
      <c r="D119" s="92">
        <v>20000</v>
      </c>
      <c r="E119" s="88"/>
      <c r="F119" s="69"/>
      <c r="G119" s="69"/>
    </row>
    <row r="120" spans="1:256" s="9" customFormat="1" ht="24" customHeight="1" x14ac:dyDescent="0.35">
      <c r="A120" s="89">
        <v>3</v>
      </c>
      <c r="B120" s="90" t="s">
        <v>189</v>
      </c>
      <c r="C120" s="91" t="s">
        <v>143</v>
      </c>
      <c r="D120" s="92">
        <v>55000</v>
      </c>
      <c r="E120" s="88"/>
      <c r="F120" s="69"/>
      <c r="G120" s="69"/>
    </row>
    <row r="121" spans="1:256" s="9" customFormat="1" ht="24" customHeight="1" x14ac:dyDescent="0.35">
      <c r="A121" s="89">
        <v>4</v>
      </c>
      <c r="B121" s="90" t="s">
        <v>182</v>
      </c>
      <c r="C121" s="91" t="s">
        <v>143</v>
      </c>
      <c r="D121" s="92">
        <v>44000</v>
      </c>
      <c r="E121" s="88"/>
      <c r="F121" s="69"/>
      <c r="G121" s="69"/>
    </row>
    <row r="122" spans="1:256" s="9" customFormat="1" ht="24" customHeight="1" x14ac:dyDescent="0.35">
      <c r="A122" s="89">
        <v>5</v>
      </c>
      <c r="B122" s="90" t="s">
        <v>171</v>
      </c>
      <c r="C122" s="91" t="s">
        <v>143</v>
      </c>
      <c r="D122" s="92">
        <v>6000</v>
      </c>
      <c r="E122" s="88"/>
      <c r="F122" s="69"/>
      <c r="G122" s="69"/>
    </row>
    <row r="123" spans="1:256" s="9" customFormat="1" ht="24" customHeight="1" x14ac:dyDescent="0.35">
      <c r="A123" s="89">
        <v>6</v>
      </c>
      <c r="B123" s="90" t="s">
        <v>186</v>
      </c>
      <c r="C123" s="91" t="s">
        <v>143</v>
      </c>
      <c r="D123" s="92">
        <v>44000</v>
      </c>
      <c r="E123" s="88"/>
      <c r="F123" s="69"/>
      <c r="G123" s="69"/>
    </row>
    <row r="124" spans="1:256" s="9" customFormat="1" ht="24" customHeight="1" x14ac:dyDescent="0.35">
      <c r="A124" s="89">
        <v>7</v>
      </c>
      <c r="B124" s="90" t="s">
        <v>187</v>
      </c>
      <c r="C124" s="91" t="s">
        <v>143</v>
      </c>
      <c r="D124" s="92">
        <v>28000</v>
      </c>
      <c r="E124" s="88"/>
      <c r="F124" s="69"/>
      <c r="G124" s="69"/>
    </row>
    <row r="125" spans="1:256" s="9" customFormat="1" ht="24" customHeight="1" x14ac:dyDescent="0.35">
      <c r="A125" s="89">
        <v>8</v>
      </c>
      <c r="B125" s="90" t="s">
        <v>185</v>
      </c>
      <c r="C125" s="91" t="s">
        <v>143</v>
      </c>
      <c r="D125" s="92">
        <v>5000</v>
      </c>
      <c r="E125" s="88"/>
      <c r="F125" s="69"/>
      <c r="G125" s="69"/>
    </row>
    <row r="126" spans="1:256" s="9" customFormat="1" ht="37.200000000000003" customHeight="1" x14ac:dyDescent="0.35">
      <c r="A126" s="89">
        <v>9</v>
      </c>
      <c r="B126" s="90" t="s">
        <v>184</v>
      </c>
      <c r="C126" s="91" t="s">
        <v>143</v>
      </c>
      <c r="D126" s="92">
        <v>23000</v>
      </c>
      <c r="E126" s="88"/>
      <c r="F126" s="69"/>
      <c r="G126" s="69"/>
    </row>
    <row r="127" spans="1:256" s="9" customFormat="1" ht="24" customHeight="1" x14ac:dyDescent="0.35">
      <c r="A127" s="89">
        <v>10</v>
      </c>
      <c r="B127" s="90" t="s">
        <v>175</v>
      </c>
      <c r="C127" s="91" t="s">
        <v>143</v>
      </c>
      <c r="D127" s="92">
        <v>16000</v>
      </c>
      <c r="E127" s="88"/>
      <c r="F127" s="69"/>
      <c r="G127" s="69"/>
    </row>
    <row r="128" spans="1:256" s="9" customFormat="1" ht="24" customHeight="1" x14ac:dyDescent="0.35">
      <c r="A128" s="89">
        <v>11</v>
      </c>
      <c r="B128" s="90" t="s">
        <v>172</v>
      </c>
      <c r="C128" s="91" t="s">
        <v>143</v>
      </c>
      <c r="D128" s="92">
        <v>23000</v>
      </c>
      <c r="E128" s="88"/>
      <c r="F128" s="69"/>
      <c r="G128" s="69"/>
    </row>
    <row r="129" spans="1:256" s="9" customFormat="1" ht="24" customHeight="1" x14ac:dyDescent="0.35">
      <c r="A129" s="89">
        <v>12</v>
      </c>
      <c r="B129" s="90" t="s">
        <v>188</v>
      </c>
      <c r="C129" s="91" t="s">
        <v>143</v>
      </c>
      <c r="D129" s="92">
        <v>36000</v>
      </c>
      <c r="E129" s="88"/>
      <c r="F129" s="69"/>
      <c r="G129" s="69"/>
    </row>
    <row r="130" spans="1:256" s="9" customFormat="1" ht="24" customHeight="1" x14ac:dyDescent="0.35">
      <c r="A130" s="89">
        <v>13</v>
      </c>
      <c r="B130" s="93" t="s">
        <v>183</v>
      </c>
      <c r="C130" s="91" t="s">
        <v>143</v>
      </c>
      <c r="D130" s="92">
        <v>22000</v>
      </c>
      <c r="E130" s="88"/>
      <c r="F130" s="69"/>
      <c r="G130" s="69"/>
    </row>
    <row r="131" spans="1:256" s="4" customFormat="1" x14ac:dyDescent="0.4">
      <c r="A131" s="94"/>
      <c r="B131" s="67" t="s">
        <v>18</v>
      </c>
      <c r="C131" s="94"/>
      <c r="D131" s="95">
        <f>SUM(D118:D130)</f>
        <v>352000</v>
      </c>
      <c r="E131" s="69"/>
      <c r="F131" s="69"/>
      <c r="G131" s="69"/>
    </row>
    <row r="132" spans="1:256" s="6" customFormat="1" x14ac:dyDescent="0.35">
      <c r="A132" s="96"/>
      <c r="B132" s="97"/>
      <c r="C132" s="88"/>
      <c r="D132" s="88"/>
      <c r="E132" s="98"/>
      <c r="F132" s="98"/>
      <c r="G132" s="98"/>
    </row>
    <row r="133" spans="1:256" s="6" customFormat="1" ht="18" customHeight="1" x14ac:dyDescent="0.45">
      <c r="A133" s="189" t="s">
        <v>101</v>
      </c>
      <c r="B133" s="189"/>
      <c r="C133" s="189"/>
      <c r="D133" s="189"/>
      <c r="E133" s="189"/>
      <c r="F133" s="189"/>
      <c r="G133" s="189"/>
      <c r="H133" s="199"/>
      <c r="I133" s="199"/>
      <c r="J133" s="199"/>
      <c r="K133" s="199"/>
      <c r="L133" s="199"/>
      <c r="M133" s="199"/>
      <c r="N133" s="199"/>
      <c r="O133" s="199"/>
      <c r="P133" s="199"/>
      <c r="Q133" s="199"/>
      <c r="R133" s="199"/>
      <c r="S133" s="199"/>
      <c r="T133" s="199"/>
      <c r="U133" s="199"/>
      <c r="V133" s="199"/>
      <c r="W133" s="199"/>
      <c r="X133" s="199"/>
      <c r="Y133" s="199"/>
      <c r="Z133" s="199"/>
      <c r="AA133" s="199"/>
      <c r="AB133" s="199"/>
      <c r="AC133" s="199"/>
      <c r="AD133" s="199"/>
      <c r="AE133" s="199"/>
      <c r="AF133" s="199"/>
      <c r="AG133" s="199"/>
      <c r="AH133" s="199"/>
      <c r="AI133" s="199"/>
      <c r="AJ133" s="199"/>
      <c r="AK133" s="199"/>
      <c r="AL133" s="199"/>
      <c r="AM133" s="199"/>
      <c r="AN133" s="199"/>
      <c r="AO133" s="199"/>
      <c r="AP133" s="199"/>
      <c r="AQ133" s="199"/>
      <c r="AR133" s="199"/>
      <c r="AS133" s="199"/>
      <c r="AT133" s="199"/>
      <c r="AU133" s="199"/>
      <c r="AV133" s="199"/>
      <c r="AW133" s="199"/>
      <c r="AX133" s="199"/>
      <c r="AY133" s="199"/>
      <c r="AZ133" s="199"/>
      <c r="BA133" s="199"/>
      <c r="BB133" s="199"/>
      <c r="BC133" s="199"/>
      <c r="BD133" s="199"/>
      <c r="BE133" s="199"/>
      <c r="BF133" s="199"/>
      <c r="BG133" s="199"/>
      <c r="BH133" s="199"/>
      <c r="BI133" s="199"/>
      <c r="BJ133" s="199"/>
      <c r="BK133" s="199"/>
      <c r="BL133" s="199"/>
      <c r="BM133" s="199"/>
      <c r="BN133" s="199"/>
      <c r="BO133" s="199"/>
      <c r="BP133" s="199"/>
      <c r="BQ133" s="199"/>
      <c r="BR133" s="199"/>
      <c r="BS133" s="199"/>
      <c r="BT133" s="199"/>
      <c r="BU133" s="199"/>
      <c r="BV133" s="199"/>
      <c r="BW133" s="199"/>
      <c r="BX133" s="199"/>
      <c r="BY133" s="199"/>
      <c r="BZ133" s="199"/>
      <c r="CA133" s="199"/>
      <c r="CB133" s="199"/>
      <c r="CC133" s="199"/>
      <c r="CD133" s="199"/>
      <c r="CE133" s="199"/>
      <c r="CF133" s="199"/>
      <c r="CG133" s="199"/>
      <c r="CH133" s="199"/>
      <c r="CI133" s="199"/>
      <c r="CJ133" s="199"/>
      <c r="CK133" s="199"/>
      <c r="CL133" s="199"/>
      <c r="CM133" s="199"/>
      <c r="CN133" s="199"/>
      <c r="CO133" s="199"/>
      <c r="CP133" s="199"/>
      <c r="CQ133" s="199"/>
      <c r="CR133" s="199"/>
      <c r="CS133" s="199"/>
      <c r="CT133" s="199"/>
      <c r="CU133" s="199"/>
      <c r="CV133" s="199"/>
      <c r="CW133" s="199"/>
      <c r="CX133" s="199"/>
      <c r="CY133" s="199"/>
      <c r="CZ133" s="199"/>
      <c r="DA133" s="199"/>
      <c r="DB133" s="199"/>
      <c r="DC133" s="199"/>
      <c r="DD133" s="199"/>
      <c r="DE133" s="199"/>
      <c r="DF133" s="199"/>
      <c r="DG133" s="199"/>
      <c r="DH133" s="199"/>
      <c r="DI133" s="199"/>
      <c r="DJ133" s="199"/>
      <c r="DK133" s="199"/>
      <c r="DL133" s="199"/>
      <c r="DM133" s="199"/>
      <c r="DN133" s="199"/>
      <c r="DO133" s="199"/>
      <c r="DP133" s="199"/>
      <c r="DQ133" s="199"/>
      <c r="DR133" s="199"/>
      <c r="DS133" s="199"/>
      <c r="DT133" s="199"/>
      <c r="DU133" s="199"/>
      <c r="DV133" s="199"/>
      <c r="DW133" s="199"/>
      <c r="DX133" s="199"/>
      <c r="DY133" s="199"/>
      <c r="DZ133" s="199"/>
      <c r="EA133" s="199"/>
      <c r="EB133" s="199"/>
      <c r="EC133" s="199"/>
      <c r="ED133" s="199"/>
      <c r="EE133" s="199"/>
      <c r="EF133" s="199"/>
      <c r="EG133" s="199"/>
      <c r="EH133" s="199"/>
      <c r="EI133" s="199"/>
      <c r="EJ133" s="199"/>
      <c r="EK133" s="199"/>
      <c r="EL133" s="199"/>
      <c r="EM133" s="199"/>
      <c r="EN133" s="199"/>
      <c r="EO133" s="199"/>
      <c r="EP133" s="199"/>
      <c r="EQ133" s="199"/>
      <c r="ER133" s="199"/>
      <c r="ES133" s="199"/>
      <c r="ET133" s="199"/>
      <c r="EU133" s="199"/>
      <c r="EV133" s="199"/>
      <c r="EW133" s="199"/>
      <c r="EX133" s="199"/>
      <c r="EY133" s="199"/>
      <c r="EZ133" s="199"/>
      <c r="FA133" s="199"/>
      <c r="FB133" s="199"/>
      <c r="FC133" s="199"/>
      <c r="FD133" s="199"/>
      <c r="FE133" s="199"/>
      <c r="FF133" s="199"/>
      <c r="FG133" s="199"/>
      <c r="FH133" s="199"/>
      <c r="FI133" s="199"/>
      <c r="FJ133" s="199"/>
      <c r="FK133" s="199"/>
      <c r="FL133" s="199"/>
      <c r="FM133" s="199"/>
      <c r="FN133" s="199"/>
      <c r="FO133" s="199"/>
      <c r="FP133" s="199"/>
      <c r="FQ133" s="199"/>
      <c r="FR133" s="199"/>
      <c r="FS133" s="199"/>
      <c r="FT133" s="199"/>
      <c r="FU133" s="199"/>
      <c r="FV133" s="199"/>
      <c r="FW133" s="199"/>
      <c r="FX133" s="199"/>
      <c r="FY133" s="199"/>
      <c r="FZ133" s="199"/>
      <c r="GA133" s="199"/>
      <c r="GB133" s="199"/>
      <c r="GC133" s="199"/>
      <c r="GD133" s="199"/>
      <c r="GE133" s="199"/>
      <c r="GF133" s="199"/>
      <c r="GG133" s="199"/>
      <c r="GH133" s="199"/>
      <c r="GI133" s="199"/>
      <c r="GJ133" s="199"/>
      <c r="GK133" s="199"/>
      <c r="GL133" s="199"/>
      <c r="GM133" s="199"/>
      <c r="GN133" s="199"/>
      <c r="GO133" s="199"/>
      <c r="GP133" s="199"/>
      <c r="GQ133" s="199"/>
      <c r="GR133" s="199"/>
      <c r="GS133" s="199"/>
      <c r="GT133" s="199"/>
      <c r="GU133" s="199"/>
      <c r="GV133" s="199"/>
      <c r="GW133" s="199"/>
      <c r="GX133" s="199"/>
      <c r="GY133" s="199"/>
      <c r="GZ133" s="199"/>
      <c r="HA133" s="199"/>
      <c r="HB133" s="199"/>
      <c r="HC133" s="199"/>
      <c r="HD133" s="199"/>
      <c r="HE133" s="199"/>
      <c r="HF133" s="199"/>
      <c r="HG133" s="199"/>
      <c r="HH133" s="199"/>
      <c r="HI133" s="199"/>
      <c r="HJ133" s="199"/>
      <c r="HK133" s="199"/>
      <c r="HL133" s="199"/>
      <c r="HM133" s="199"/>
      <c r="HN133" s="199"/>
      <c r="HO133" s="199"/>
      <c r="HP133" s="199"/>
      <c r="HQ133" s="199"/>
      <c r="HR133" s="199"/>
      <c r="HS133" s="199"/>
      <c r="HT133" s="199"/>
      <c r="HU133" s="199"/>
      <c r="HV133" s="199"/>
      <c r="HW133" s="199"/>
      <c r="HX133" s="199"/>
      <c r="HY133" s="199"/>
      <c r="HZ133" s="199"/>
      <c r="IA133" s="199"/>
      <c r="IB133" s="199"/>
      <c r="IC133" s="199"/>
      <c r="ID133" s="199"/>
      <c r="IE133" s="199"/>
      <c r="IF133" s="199"/>
      <c r="IG133" s="199"/>
      <c r="IH133" s="199"/>
      <c r="II133" s="199"/>
      <c r="IJ133" s="199"/>
      <c r="IK133" s="199"/>
      <c r="IL133" s="199"/>
      <c r="IM133" s="199"/>
      <c r="IN133" s="199"/>
      <c r="IO133" s="199"/>
      <c r="IP133" s="199"/>
      <c r="IQ133" s="199"/>
      <c r="IR133" s="199"/>
      <c r="IS133" s="199"/>
      <c r="IT133" s="199"/>
      <c r="IU133" s="199"/>
      <c r="IV133" s="199"/>
    </row>
    <row r="134" spans="1:256" s="6" customFormat="1" ht="18" customHeight="1" x14ac:dyDescent="0.25">
      <c r="A134" s="30"/>
      <c r="B134" s="154" t="s">
        <v>131</v>
      </c>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c r="IB134" s="30"/>
      <c r="IC134" s="30"/>
      <c r="ID134" s="30"/>
      <c r="IE134" s="30"/>
      <c r="IF134" s="30"/>
      <c r="IG134" s="30"/>
      <c r="IH134" s="30"/>
      <c r="II134" s="30"/>
      <c r="IJ134" s="30"/>
      <c r="IK134" s="30"/>
      <c r="IL134" s="30"/>
      <c r="IM134" s="30"/>
      <c r="IN134" s="30"/>
      <c r="IO134" s="30"/>
      <c r="IP134" s="30"/>
      <c r="IQ134" s="30"/>
      <c r="IR134" s="30"/>
      <c r="IS134" s="30"/>
      <c r="IT134" s="30"/>
      <c r="IU134" s="30"/>
      <c r="IV134" s="30"/>
    </row>
    <row r="135" spans="1:256" s="10" customFormat="1" x14ac:dyDescent="0.4">
      <c r="A135" s="99"/>
      <c r="B135" s="99"/>
      <c r="C135" s="100" t="s">
        <v>33</v>
      </c>
      <c r="D135" s="96"/>
      <c r="E135" s="69"/>
      <c r="F135" s="96"/>
      <c r="G135" s="96"/>
    </row>
    <row r="136" spans="1:256" s="3" customFormat="1" ht="40.799999999999997" x14ac:dyDescent="0.25">
      <c r="A136" s="58" t="s">
        <v>35</v>
      </c>
      <c r="B136" s="58" t="s">
        <v>30</v>
      </c>
      <c r="C136" s="58" t="s">
        <v>34</v>
      </c>
      <c r="D136" s="59"/>
      <c r="E136" s="79"/>
      <c r="F136" s="59"/>
      <c r="G136" s="59"/>
    </row>
    <row r="137" spans="1:256" s="5" customFormat="1" x14ac:dyDescent="0.4">
      <c r="A137" s="60">
        <v>1</v>
      </c>
      <c r="B137" s="60">
        <v>2</v>
      </c>
      <c r="C137" s="60">
        <v>3</v>
      </c>
      <c r="D137" s="69"/>
      <c r="E137" s="88"/>
      <c r="F137" s="61"/>
      <c r="G137" s="61"/>
    </row>
    <row r="138" spans="1:256" s="5" customFormat="1" x14ac:dyDescent="0.4">
      <c r="A138" s="57">
        <v>1</v>
      </c>
      <c r="B138" s="101" t="s">
        <v>140</v>
      </c>
      <c r="C138" s="92">
        <v>0</v>
      </c>
      <c r="D138" s="69"/>
      <c r="E138" s="88"/>
      <c r="F138" s="61"/>
      <c r="G138" s="61"/>
    </row>
    <row r="139" spans="1:256" s="5" customFormat="1" ht="40.799999999999997" x14ac:dyDescent="0.4">
      <c r="A139" s="66">
        <v>2</v>
      </c>
      <c r="B139" s="101" t="s">
        <v>104</v>
      </c>
      <c r="C139" s="92">
        <v>1050</v>
      </c>
      <c r="D139" s="69"/>
      <c r="E139" s="88"/>
      <c r="F139" s="61"/>
      <c r="G139" s="61"/>
    </row>
    <row r="140" spans="1:256" s="5" customFormat="1" x14ac:dyDescent="0.4">
      <c r="A140" s="66">
        <v>3</v>
      </c>
      <c r="B140" s="102" t="s">
        <v>142</v>
      </c>
      <c r="C140" s="92">
        <v>6500</v>
      </c>
      <c r="D140" s="69"/>
      <c r="E140" s="88"/>
      <c r="F140" s="61"/>
      <c r="G140" s="61"/>
    </row>
    <row r="141" spans="1:256" s="9" customFormat="1" x14ac:dyDescent="0.35">
      <c r="A141" s="66">
        <v>4</v>
      </c>
      <c r="B141" s="102"/>
      <c r="C141" s="92"/>
      <c r="D141" s="69"/>
      <c r="E141" s="55"/>
      <c r="F141" s="69"/>
      <c r="G141" s="69"/>
    </row>
    <row r="142" spans="1:256" s="4" customFormat="1" x14ac:dyDescent="0.4">
      <c r="A142" s="94"/>
      <c r="B142" s="67" t="s">
        <v>18</v>
      </c>
      <c r="C142" s="95">
        <f>SUM(C138:C141)</f>
        <v>7550</v>
      </c>
      <c r="D142" s="69"/>
      <c r="E142" s="69"/>
      <c r="F142" s="69"/>
      <c r="G142" s="69"/>
    </row>
    <row r="143" spans="1:256" s="4" customFormat="1" ht="20.399999999999999" x14ac:dyDescent="0.35">
      <c r="A143" s="96"/>
      <c r="B143" s="88"/>
      <c r="C143" s="88"/>
      <c r="D143" s="69"/>
      <c r="E143" s="69"/>
      <c r="F143" s="69"/>
      <c r="G143" s="69"/>
    </row>
    <row r="144" spans="1:256" s="6" customFormat="1" ht="17.25" customHeight="1" x14ac:dyDescent="0.45">
      <c r="A144" s="189" t="s">
        <v>102</v>
      </c>
      <c r="B144" s="189"/>
      <c r="C144" s="189"/>
      <c r="D144" s="189"/>
      <c r="E144" s="189"/>
      <c r="F144" s="189"/>
      <c r="G144" s="189"/>
      <c r="H144" s="199"/>
      <c r="I144" s="199"/>
      <c r="J144" s="199"/>
      <c r="K144" s="199"/>
      <c r="L144" s="199"/>
      <c r="M144" s="199"/>
      <c r="N144" s="199"/>
      <c r="O144" s="199"/>
      <c r="P144" s="199"/>
      <c r="Q144" s="199"/>
      <c r="R144" s="199"/>
      <c r="S144" s="199"/>
      <c r="T144" s="199"/>
      <c r="U144" s="199"/>
      <c r="V144" s="199"/>
      <c r="W144" s="199"/>
      <c r="X144" s="199"/>
      <c r="Y144" s="199"/>
      <c r="Z144" s="199"/>
      <c r="AA144" s="199"/>
      <c r="AB144" s="199"/>
      <c r="AC144" s="199"/>
      <c r="AD144" s="199"/>
      <c r="AE144" s="199"/>
      <c r="AF144" s="199"/>
      <c r="AG144" s="199"/>
      <c r="AH144" s="199"/>
      <c r="AI144" s="199"/>
      <c r="AJ144" s="199"/>
      <c r="AK144" s="199"/>
      <c r="AL144" s="199"/>
      <c r="AM144" s="199"/>
      <c r="AN144" s="199"/>
      <c r="AO144" s="199"/>
      <c r="AP144" s="199"/>
      <c r="AQ144" s="199"/>
      <c r="AR144" s="199"/>
      <c r="AS144" s="199"/>
      <c r="AT144" s="199"/>
      <c r="AU144" s="199"/>
      <c r="AV144" s="199"/>
      <c r="AW144" s="199"/>
      <c r="AX144" s="199"/>
      <c r="AY144" s="199"/>
      <c r="AZ144" s="199"/>
      <c r="BA144" s="199"/>
      <c r="BB144" s="199"/>
      <c r="BC144" s="199"/>
      <c r="BD144" s="199"/>
      <c r="BE144" s="199"/>
      <c r="BF144" s="199"/>
      <c r="BG144" s="199"/>
      <c r="BH144" s="199"/>
      <c r="BI144" s="199"/>
      <c r="BJ144" s="199"/>
      <c r="BK144" s="199"/>
      <c r="BL144" s="199"/>
      <c r="BM144" s="199"/>
      <c r="BN144" s="199"/>
      <c r="BO144" s="199"/>
      <c r="BP144" s="199"/>
      <c r="BQ144" s="199"/>
      <c r="BR144" s="199"/>
      <c r="BS144" s="199"/>
      <c r="BT144" s="199"/>
      <c r="BU144" s="199"/>
      <c r="BV144" s="199"/>
      <c r="BW144" s="199"/>
      <c r="BX144" s="199"/>
      <c r="BY144" s="199"/>
      <c r="BZ144" s="199"/>
      <c r="CA144" s="199"/>
      <c r="CB144" s="199"/>
      <c r="CC144" s="199"/>
      <c r="CD144" s="199"/>
      <c r="CE144" s="199"/>
      <c r="CF144" s="199"/>
      <c r="CG144" s="199"/>
      <c r="CH144" s="199"/>
      <c r="CI144" s="199"/>
      <c r="CJ144" s="199"/>
      <c r="CK144" s="199"/>
      <c r="CL144" s="199"/>
      <c r="CM144" s="199"/>
      <c r="CN144" s="199"/>
      <c r="CO144" s="199"/>
      <c r="CP144" s="199"/>
      <c r="CQ144" s="199"/>
      <c r="CR144" s="199"/>
      <c r="CS144" s="199"/>
      <c r="CT144" s="199"/>
      <c r="CU144" s="199"/>
      <c r="CV144" s="199"/>
      <c r="CW144" s="199"/>
      <c r="CX144" s="199"/>
      <c r="CY144" s="199"/>
      <c r="CZ144" s="199"/>
      <c r="DA144" s="199"/>
      <c r="DB144" s="199"/>
      <c r="DC144" s="199"/>
      <c r="DD144" s="199"/>
      <c r="DE144" s="199"/>
      <c r="DF144" s="199"/>
      <c r="DG144" s="199"/>
      <c r="DH144" s="199"/>
      <c r="DI144" s="199"/>
      <c r="DJ144" s="199"/>
      <c r="DK144" s="199"/>
      <c r="DL144" s="199"/>
      <c r="DM144" s="199"/>
      <c r="DN144" s="199"/>
      <c r="DO144" s="199"/>
      <c r="DP144" s="199"/>
      <c r="DQ144" s="199"/>
      <c r="DR144" s="199"/>
      <c r="DS144" s="199"/>
      <c r="DT144" s="199"/>
      <c r="DU144" s="199"/>
      <c r="DV144" s="199"/>
      <c r="DW144" s="199"/>
      <c r="DX144" s="199"/>
      <c r="DY144" s="199"/>
      <c r="DZ144" s="199"/>
      <c r="EA144" s="199"/>
      <c r="EB144" s="199"/>
      <c r="EC144" s="199"/>
      <c r="ED144" s="199"/>
      <c r="EE144" s="199"/>
      <c r="EF144" s="199"/>
      <c r="EG144" s="199"/>
      <c r="EH144" s="199"/>
      <c r="EI144" s="199"/>
      <c r="EJ144" s="199"/>
      <c r="EK144" s="199"/>
      <c r="EL144" s="199"/>
      <c r="EM144" s="199"/>
      <c r="EN144" s="199"/>
      <c r="EO144" s="199"/>
      <c r="EP144" s="199"/>
      <c r="EQ144" s="199"/>
      <c r="ER144" s="199"/>
      <c r="ES144" s="199"/>
      <c r="ET144" s="199"/>
      <c r="EU144" s="199"/>
      <c r="EV144" s="199"/>
      <c r="EW144" s="199"/>
      <c r="EX144" s="199"/>
      <c r="EY144" s="199"/>
      <c r="EZ144" s="199"/>
      <c r="FA144" s="199"/>
      <c r="FB144" s="199"/>
      <c r="FC144" s="199"/>
      <c r="FD144" s="199"/>
      <c r="FE144" s="199"/>
      <c r="FF144" s="199"/>
      <c r="FG144" s="199"/>
      <c r="FH144" s="199"/>
      <c r="FI144" s="199"/>
      <c r="FJ144" s="199"/>
      <c r="FK144" s="199"/>
      <c r="FL144" s="199"/>
      <c r="FM144" s="199"/>
      <c r="FN144" s="199"/>
      <c r="FO144" s="199"/>
      <c r="FP144" s="199"/>
      <c r="FQ144" s="199"/>
      <c r="FR144" s="199"/>
      <c r="FS144" s="199"/>
      <c r="FT144" s="199"/>
      <c r="FU144" s="199"/>
      <c r="FV144" s="199"/>
      <c r="FW144" s="199"/>
      <c r="FX144" s="199"/>
      <c r="FY144" s="199"/>
      <c r="FZ144" s="199"/>
      <c r="GA144" s="199"/>
      <c r="GB144" s="199"/>
      <c r="GC144" s="199"/>
      <c r="GD144" s="199"/>
      <c r="GE144" s="199"/>
      <c r="GF144" s="199"/>
      <c r="GG144" s="199"/>
      <c r="GH144" s="199"/>
      <c r="GI144" s="199"/>
      <c r="GJ144" s="199"/>
      <c r="GK144" s="199"/>
      <c r="GL144" s="199"/>
      <c r="GM144" s="199"/>
      <c r="GN144" s="199"/>
      <c r="GO144" s="199"/>
      <c r="GP144" s="199"/>
      <c r="GQ144" s="199"/>
      <c r="GR144" s="199"/>
      <c r="GS144" s="199"/>
      <c r="GT144" s="199"/>
      <c r="GU144" s="199"/>
      <c r="GV144" s="199"/>
      <c r="GW144" s="199"/>
      <c r="GX144" s="199"/>
      <c r="GY144" s="199"/>
      <c r="GZ144" s="199"/>
      <c r="HA144" s="199"/>
      <c r="HB144" s="199"/>
      <c r="HC144" s="199"/>
      <c r="HD144" s="199"/>
      <c r="HE144" s="199"/>
      <c r="HF144" s="199"/>
      <c r="HG144" s="199"/>
      <c r="HH144" s="199"/>
      <c r="HI144" s="199"/>
      <c r="HJ144" s="199"/>
      <c r="HK144" s="199"/>
      <c r="HL144" s="199"/>
      <c r="HM144" s="199"/>
      <c r="HN144" s="199"/>
      <c r="HO144" s="199"/>
      <c r="HP144" s="199"/>
      <c r="HQ144" s="199"/>
      <c r="HR144" s="199"/>
      <c r="HS144" s="199"/>
      <c r="HT144" s="199"/>
      <c r="HU144" s="199"/>
      <c r="HV144" s="199"/>
      <c r="HW144" s="199"/>
      <c r="HX144" s="199"/>
      <c r="HY144" s="199"/>
      <c r="HZ144" s="199"/>
      <c r="IA144" s="199"/>
      <c r="IB144" s="199"/>
      <c r="IC144" s="199"/>
      <c r="ID144" s="199"/>
      <c r="IE144" s="199"/>
      <c r="IF144" s="199"/>
      <c r="IG144" s="199"/>
      <c r="IH144" s="199"/>
      <c r="II144" s="199"/>
      <c r="IJ144" s="199"/>
      <c r="IK144" s="199"/>
      <c r="IL144" s="199"/>
      <c r="IM144" s="199"/>
      <c r="IN144" s="199"/>
      <c r="IO144" s="199"/>
      <c r="IP144" s="199"/>
      <c r="IQ144" s="199"/>
      <c r="IR144" s="199"/>
      <c r="IS144" s="199"/>
      <c r="IT144" s="199"/>
      <c r="IU144" s="199"/>
      <c r="IV144" s="199"/>
    </row>
    <row r="145" spans="1:256" s="6" customFormat="1" ht="150.75" customHeight="1" x14ac:dyDescent="0.25">
      <c r="A145" s="54"/>
      <c r="B145" s="186" t="s">
        <v>103</v>
      </c>
      <c r="C145" s="186"/>
      <c r="D145" s="186"/>
      <c r="E145" s="186"/>
      <c r="F145" s="186"/>
      <c r="G145" s="186"/>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c r="BO145" s="17"/>
      <c r="BP145" s="17"/>
      <c r="BQ145" s="17"/>
      <c r="BR145" s="17"/>
      <c r="BS145" s="17"/>
      <c r="BT145" s="17"/>
      <c r="BU145" s="17"/>
      <c r="BV145" s="17"/>
      <c r="BW145" s="17"/>
      <c r="BX145" s="17"/>
      <c r="BY145" s="17"/>
      <c r="BZ145" s="17"/>
      <c r="CA145" s="17"/>
      <c r="CB145" s="17"/>
      <c r="CC145" s="17"/>
      <c r="CD145" s="17"/>
      <c r="CE145" s="17"/>
      <c r="CF145" s="17"/>
      <c r="CG145" s="17"/>
      <c r="CH145" s="17"/>
      <c r="CI145" s="17"/>
      <c r="CJ145" s="17"/>
      <c r="CK145" s="17"/>
      <c r="CL145" s="17"/>
      <c r="CM145" s="17"/>
      <c r="CN145" s="17"/>
      <c r="CO145" s="17"/>
      <c r="CP145" s="17"/>
      <c r="CQ145" s="17"/>
      <c r="CR145" s="17"/>
      <c r="CS145" s="17"/>
      <c r="CT145" s="17"/>
      <c r="CU145" s="17"/>
      <c r="CV145" s="17"/>
      <c r="CW145" s="17"/>
      <c r="CX145" s="17"/>
      <c r="CY145" s="17"/>
      <c r="CZ145" s="17"/>
      <c r="DA145" s="17"/>
      <c r="DB145" s="17"/>
      <c r="DC145" s="17"/>
      <c r="DD145" s="17"/>
      <c r="DE145" s="17"/>
      <c r="DF145" s="17"/>
      <c r="DG145" s="17"/>
      <c r="DH145" s="17"/>
      <c r="DI145" s="17"/>
      <c r="DJ145" s="17"/>
      <c r="DK145" s="17"/>
      <c r="DL145" s="17"/>
      <c r="DM145" s="17"/>
      <c r="DN145" s="17"/>
      <c r="DO145" s="17"/>
      <c r="DP145" s="17"/>
      <c r="DQ145" s="17"/>
      <c r="DR145" s="17"/>
      <c r="DS145" s="17"/>
      <c r="DT145" s="17"/>
      <c r="DU145" s="17"/>
      <c r="DV145" s="17"/>
      <c r="DW145" s="17"/>
      <c r="DX145" s="17"/>
      <c r="DY145" s="17"/>
      <c r="DZ145" s="17"/>
      <c r="EA145" s="17"/>
      <c r="EB145" s="17"/>
      <c r="EC145" s="17"/>
      <c r="ED145" s="17"/>
      <c r="EE145" s="17"/>
      <c r="EF145" s="17"/>
      <c r="EG145" s="17"/>
      <c r="EH145" s="17"/>
      <c r="EI145" s="17"/>
      <c r="EJ145" s="17"/>
      <c r="EK145" s="17"/>
      <c r="EL145" s="17"/>
      <c r="EM145" s="17"/>
      <c r="EN145" s="17"/>
      <c r="EO145" s="17"/>
      <c r="EP145" s="17"/>
      <c r="EQ145" s="17"/>
      <c r="ER145" s="17"/>
      <c r="ES145" s="17"/>
      <c r="ET145" s="17"/>
      <c r="EU145" s="17"/>
      <c r="EV145" s="17"/>
      <c r="EW145" s="17"/>
      <c r="EX145" s="17"/>
      <c r="EY145" s="17"/>
      <c r="EZ145" s="17"/>
      <c r="FA145" s="17"/>
      <c r="FB145" s="17"/>
      <c r="FC145" s="17"/>
      <c r="FD145" s="17"/>
      <c r="FE145" s="17"/>
      <c r="FF145" s="17"/>
      <c r="FG145" s="17"/>
      <c r="FH145" s="17"/>
      <c r="FI145" s="17"/>
      <c r="FJ145" s="17"/>
      <c r="FK145" s="17"/>
      <c r="FL145" s="17"/>
      <c r="FM145" s="17"/>
      <c r="FN145" s="17"/>
      <c r="FO145" s="17"/>
      <c r="FP145" s="17"/>
      <c r="FQ145" s="17"/>
      <c r="FR145" s="17"/>
      <c r="FS145" s="17"/>
      <c r="FT145" s="17"/>
      <c r="FU145" s="17"/>
      <c r="FV145" s="17"/>
      <c r="FW145" s="17"/>
      <c r="FX145" s="17"/>
      <c r="FY145" s="17"/>
      <c r="FZ145" s="17"/>
      <c r="GA145" s="17"/>
      <c r="GB145" s="17"/>
      <c r="GC145" s="17"/>
      <c r="GD145" s="17"/>
      <c r="GE145" s="17"/>
      <c r="GF145" s="17"/>
      <c r="GG145" s="17"/>
      <c r="GH145" s="17"/>
      <c r="GI145" s="17"/>
      <c r="GJ145" s="17"/>
      <c r="GK145" s="17"/>
      <c r="GL145" s="17"/>
      <c r="GM145" s="17"/>
      <c r="GN145" s="17"/>
      <c r="GO145" s="17"/>
      <c r="GP145" s="17"/>
      <c r="GQ145" s="17"/>
      <c r="GR145" s="17"/>
      <c r="GS145" s="17"/>
      <c r="GT145" s="17"/>
      <c r="GU145" s="17"/>
      <c r="GV145" s="17"/>
      <c r="GW145" s="17"/>
      <c r="GX145" s="17"/>
      <c r="GY145" s="17"/>
      <c r="GZ145" s="17"/>
      <c r="HA145" s="17"/>
      <c r="HB145" s="17"/>
      <c r="HC145" s="17"/>
      <c r="HD145" s="17"/>
      <c r="HE145" s="17"/>
      <c r="HF145" s="17"/>
      <c r="HG145" s="17"/>
      <c r="HH145" s="17"/>
      <c r="HI145" s="17"/>
      <c r="HJ145" s="17"/>
      <c r="HK145" s="17"/>
      <c r="HL145" s="17"/>
      <c r="HM145" s="17"/>
      <c r="HN145" s="17"/>
      <c r="HO145" s="17"/>
      <c r="HP145" s="17"/>
      <c r="HQ145" s="17"/>
      <c r="HR145" s="17"/>
      <c r="HS145" s="17"/>
      <c r="HT145" s="17"/>
      <c r="HU145" s="17"/>
      <c r="HV145" s="17"/>
      <c r="HW145" s="17"/>
      <c r="HX145" s="17"/>
      <c r="HY145" s="17"/>
      <c r="HZ145" s="17"/>
      <c r="IA145" s="17"/>
      <c r="IB145" s="17"/>
      <c r="IC145" s="17"/>
      <c r="ID145" s="17"/>
      <c r="IE145" s="17"/>
      <c r="IF145" s="17"/>
      <c r="IG145" s="17"/>
      <c r="IH145" s="17"/>
      <c r="II145" s="17"/>
      <c r="IJ145" s="17"/>
      <c r="IK145" s="17"/>
      <c r="IL145" s="17"/>
      <c r="IM145" s="17"/>
      <c r="IN145" s="17"/>
      <c r="IO145" s="17"/>
      <c r="IP145" s="17"/>
      <c r="IQ145" s="17"/>
      <c r="IR145" s="17"/>
      <c r="IS145" s="17"/>
      <c r="IT145" s="17"/>
      <c r="IU145" s="17"/>
      <c r="IV145" s="17"/>
    </row>
    <row r="146" spans="1:256" s="6" customFormat="1" ht="17.25" customHeight="1" x14ac:dyDescent="0.25">
      <c r="A146" s="54"/>
      <c r="B146" s="155" t="s">
        <v>86</v>
      </c>
      <c r="C146" s="30"/>
      <c r="D146" s="30"/>
      <c r="E146" s="30"/>
      <c r="F146" s="30"/>
      <c r="G146" s="30"/>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7"/>
      <c r="EV146" s="17"/>
      <c r="EW146" s="17"/>
      <c r="EX146" s="17"/>
      <c r="EY146" s="17"/>
      <c r="EZ146" s="17"/>
      <c r="FA146" s="17"/>
      <c r="FB146" s="17"/>
      <c r="FC146" s="17"/>
      <c r="FD146" s="17"/>
      <c r="FE146" s="17"/>
      <c r="FF146" s="17"/>
      <c r="FG146" s="17"/>
      <c r="FH146" s="17"/>
      <c r="FI146" s="17"/>
      <c r="FJ146" s="17"/>
      <c r="FK146" s="17"/>
      <c r="FL146" s="17"/>
      <c r="FM146" s="17"/>
      <c r="FN146" s="17"/>
      <c r="FO146" s="17"/>
      <c r="FP146" s="17"/>
      <c r="FQ146" s="17"/>
      <c r="FR146" s="17"/>
      <c r="FS146" s="17"/>
      <c r="FT146" s="17"/>
      <c r="FU146" s="17"/>
      <c r="FV146" s="17"/>
      <c r="FW146" s="17"/>
      <c r="FX146" s="17"/>
      <c r="FY146" s="17"/>
      <c r="FZ146" s="17"/>
      <c r="GA146" s="17"/>
      <c r="GB146" s="17"/>
      <c r="GC146" s="17"/>
      <c r="GD146" s="17"/>
      <c r="GE146" s="17"/>
      <c r="GF146" s="17"/>
      <c r="GG146" s="17"/>
      <c r="GH146" s="17"/>
      <c r="GI146" s="17"/>
      <c r="GJ146" s="17"/>
      <c r="GK146" s="17"/>
      <c r="GL146" s="17"/>
      <c r="GM146" s="17"/>
      <c r="GN146" s="17"/>
      <c r="GO146" s="17"/>
      <c r="GP146" s="17"/>
      <c r="GQ146" s="17"/>
      <c r="GR146" s="17"/>
      <c r="GS146" s="17"/>
      <c r="GT146" s="17"/>
      <c r="GU146" s="17"/>
      <c r="GV146" s="17"/>
      <c r="GW146" s="17"/>
      <c r="GX146" s="17"/>
      <c r="GY146" s="17"/>
      <c r="GZ146" s="17"/>
      <c r="HA146" s="17"/>
      <c r="HB146" s="17"/>
      <c r="HC146" s="17"/>
      <c r="HD146" s="17"/>
      <c r="HE146" s="17"/>
      <c r="HF146" s="17"/>
      <c r="HG146" s="17"/>
      <c r="HH146" s="17"/>
      <c r="HI146" s="17"/>
      <c r="HJ146" s="17"/>
      <c r="HK146" s="17"/>
      <c r="HL146" s="17"/>
      <c r="HM146" s="17"/>
      <c r="HN146" s="17"/>
      <c r="HO146" s="17"/>
      <c r="HP146" s="17"/>
      <c r="HQ146" s="17"/>
      <c r="HR146" s="17"/>
      <c r="HS146" s="17"/>
      <c r="HT146" s="17"/>
      <c r="HU146" s="17"/>
      <c r="HV146" s="17"/>
      <c r="HW146" s="17"/>
      <c r="HX146" s="17"/>
      <c r="HY146" s="17"/>
      <c r="HZ146" s="17"/>
      <c r="IA146" s="17"/>
      <c r="IB146" s="17"/>
      <c r="IC146" s="17"/>
      <c r="ID146" s="17"/>
      <c r="IE146" s="17"/>
      <c r="IF146" s="17"/>
      <c r="IG146" s="17"/>
      <c r="IH146" s="17"/>
      <c r="II146" s="17"/>
      <c r="IJ146" s="17"/>
      <c r="IK146" s="17"/>
      <c r="IL146" s="17"/>
      <c r="IM146" s="17"/>
      <c r="IN146" s="17"/>
      <c r="IO146" s="17"/>
      <c r="IP146" s="17"/>
      <c r="IQ146" s="17"/>
      <c r="IR146" s="17"/>
      <c r="IS146" s="17"/>
      <c r="IT146" s="17"/>
      <c r="IU146" s="17"/>
      <c r="IV146" s="17"/>
    </row>
    <row r="147" spans="1:256" s="4" customFormat="1" x14ac:dyDescent="0.4">
      <c r="A147" s="69"/>
      <c r="B147" s="69"/>
      <c r="C147" s="69"/>
      <c r="D147" s="69"/>
      <c r="E147" s="69"/>
      <c r="F147" s="69"/>
      <c r="G147" s="100" t="s">
        <v>36</v>
      </c>
    </row>
    <row r="148" spans="1:256" s="3" customFormat="1" ht="102" x14ac:dyDescent="0.25">
      <c r="A148" s="58" t="s">
        <v>35</v>
      </c>
      <c r="B148" s="58" t="s">
        <v>37</v>
      </c>
      <c r="C148" s="58" t="s">
        <v>31</v>
      </c>
      <c r="D148" s="58" t="s">
        <v>66</v>
      </c>
      <c r="E148" s="58" t="s">
        <v>39</v>
      </c>
      <c r="F148" s="58" t="s">
        <v>67</v>
      </c>
      <c r="G148" s="58" t="s">
        <v>40</v>
      </c>
    </row>
    <row r="149" spans="1:256" s="4" customFormat="1" x14ac:dyDescent="0.4">
      <c r="A149" s="60">
        <v>1</v>
      </c>
      <c r="B149" s="60">
        <v>2</v>
      </c>
      <c r="C149" s="60">
        <v>3</v>
      </c>
      <c r="D149" s="60">
        <v>4</v>
      </c>
      <c r="E149" s="60">
        <v>5</v>
      </c>
      <c r="F149" s="60">
        <v>6</v>
      </c>
      <c r="G149" s="60">
        <v>7</v>
      </c>
    </row>
    <row r="150" spans="1:256" s="4" customFormat="1" x14ac:dyDescent="0.25">
      <c r="A150" s="66">
        <v>1</v>
      </c>
      <c r="B150" s="106" t="s">
        <v>178</v>
      </c>
      <c r="C150" s="107" t="s">
        <v>143</v>
      </c>
      <c r="D150" s="108">
        <v>10</v>
      </c>
      <c r="E150" s="109">
        <v>50</v>
      </c>
      <c r="F150" s="68">
        <f>D150*E150</f>
        <v>500</v>
      </c>
      <c r="G150" s="105">
        <v>1</v>
      </c>
    </row>
    <row r="151" spans="1:256" s="4" customFormat="1" x14ac:dyDescent="0.25">
      <c r="A151" s="66">
        <v>2</v>
      </c>
      <c r="B151" s="106" t="s">
        <v>159</v>
      </c>
      <c r="C151" s="107" t="s">
        <v>143</v>
      </c>
      <c r="D151" s="108">
        <v>4</v>
      </c>
      <c r="E151" s="109">
        <v>50</v>
      </c>
      <c r="F151" s="68">
        <f t="shared" ref="F151:F153" si="3">D151*E151</f>
        <v>200</v>
      </c>
      <c r="G151" s="105">
        <v>1</v>
      </c>
    </row>
    <row r="152" spans="1:256" s="4" customFormat="1" x14ac:dyDescent="0.25">
      <c r="A152" s="66">
        <v>3</v>
      </c>
      <c r="B152" s="106" t="s">
        <v>179</v>
      </c>
      <c r="C152" s="107" t="s">
        <v>143</v>
      </c>
      <c r="D152" s="108">
        <v>1</v>
      </c>
      <c r="E152" s="109">
        <v>2200</v>
      </c>
      <c r="F152" s="68">
        <f t="shared" si="3"/>
        <v>2200</v>
      </c>
      <c r="G152" s="105">
        <v>1</v>
      </c>
    </row>
    <row r="153" spans="1:256" s="4" customFormat="1" x14ac:dyDescent="0.25">
      <c r="A153" s="66">
        <v>4</v>
      </c>
      <c r="B153" s="106" t="s">
        <v>160</v>
      </c>
      <c r="C153" s="107" t="s">
        <v>143</v>
      </c>
      <c r="D153" s="108">
        <v>10</v>
      </c>
      <c r="E153" s="109">
        <v>40</v>
      </c>
      <c r="F153" s="68">
        <f t="shared" si="3"/>
        <v>400</v>
      </c>
      <c r="G153" s="105">
        <v>1</v>
      </c>
    </row>
    <row r="154" spans="1:256" s="4" customFormat="1" x14ac:dyDescent="0.25">
      <c r="A154" s="94"/>
      <c r="B154" s="67" t="s">
        <v>18</v>
      </c>
      <c r="C154" s="68"/>
      <c r="D154" s="68"/>
      <c r="E154" s="68"/>
      <c r="F154" s="68">
        <f>SUM(F150:F153)</f>
        <v>3300</v>
      </c>
      <c r="G154" s="110"/>
    </row>
    <row r="155" spans="1:256" s="6" customFormat="1" ht="57.75" hidden="1" customHeight="1" x14ac:dyDescent="0.35">
      <c r="A155" s="96"/>
      <c r="B155" s="97"/>
      <c r="C155" s="88"/>
      <c r="D155" s="98"/>
      <c r="E155" s="98"/>
      <c r="F155" s="98"/>
      <c r="G155" s="98"/>
    </row>
    <row r="156" spans="1:256" s="6" customFormat="1" ht="36.75" hidden="1" customHeight="1" thickBot="1" x14ac:dyDescent="0.4">
      <c r="A156" s="98"/>
      <c r="B156" s="111"/>
      <c r="C156" s="98"/>
      <c r="D156" s="112"/>
      <c r="E156" s="113" t="s">
        <v>5</v>
      </c>
      <c r="F156" s="98"/>
      <c r="G156" s="98"/>
    </row>
    <row r="157" spans="1:256" s="6" customFormat="1" ht="20.399999999999999" x14ac:dyDescent="0.35">
      <c r="A157" s="98"/>
      <c r="B157" s="111" t="s">
        <v>158</v>
      </c>
      <c r="C157" s="98"/>
      <c r="D157" s="112"/>
      <c r="E157" s="113"/>
      <c r="F157" s="98"/>
      <c r="G157" s="98"/>
    </row>
    <row r="158" spans="1:256" s="151" customFormat="1" ht="26.4" x14ac:dyDescent="0.4">
      <c r="A158" s="198" t="s">
        <v>82</v>
      </c>
      <c r="B158" s="198"/>
      <c r="C158" s="198"/>
      <c r="D158" s="198"/>
      <c r="E158" s="198"/>
      <c r="F158" s="198"/>
      <c r="G158" s="198"/>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87"/>
      <c r="AM158" s="187"/>
      <c r="AN158" s="187"/>
      <c r="AO158" s="187"/>
      <c r="AP158" s="187"/>
      <c r="AQ158" s="187"/>
      <c r="AR158" s="187"/>
      <c r="AS158" s="187"/>
      <c r="AT158" s="187"/>
      <c r="AU158" s="187"/>
      <c r="AV158" s="187"/>
      <c r="AW158" s="187"/>
      <c r="AX158" s="187"/>
      <c r="AY158" s="187"/>
      <c r="AZ158" s="187"/>
      <c r="BA158" s="187"/>
      <c r="BB158" s="187"/>
      <c r="BC158" s="187"/>
      <c r="BD158" s="187"/>
      <c r="BE158" s="187"/>
      <c r="BF158" s="187"/>
      <c r="BG158" s="187"/>
      <c r="BH158" s="187"/>
      <c r="BI158" s="187"/>
      <c r="BJ158" s="187"/>
      <c r="BK158" s="187"/>
      <c r="BL158" s="187"/>
      <c r="BM158" s="187"/>
      <c r="BN158" s="187"/>
      <c r="BO158" s="187"/>
      <c r="BP158" s="187"/>
      <c r="BQ158" s="187"/>
      <c r="BR158" s="187"/>
      <c r="BS158" s="187"/>
      <c r="BT158" s="187"/>
      <c r="BU158" s="187"/>
      <c r="BV158" s="187"/>
      <c r="BW158" s="187"/>
      <c r="BX158" s="187"/>
      <c r="BY158" s="187"/>
      <c r="BZ158" s="187"/>
      <c r="CA158" s="187"/>
      <c r="CB158" s="187"/>
      <c r="CC158" s="187"/>
      <c r="CD158" s="187"/>
      <c r="CE158" s="187"/>
      <c r="CF158" s="187"/>
      <c r="CG158" s="187"/>
      <c r="CH158" s="187"/>
      <c r="CI158" s="187"/>
      <c r="CJ158" s="187"/>
      <c r="CK158" s="187"/>
      <c r="CL158" s="187"/>
      <c r="CM158" s="187"/>
      <c r="CN158" s="187"/>
      <c r="CO158" s="187"/>
      <c r="CP158" s="187"/>
      <c r="CQ158" s="187"/>
      <c r="CR158" s="187"/>
      <c r="CS158" s="187"/>
      <c r="CT158" s="187"/>
      <c r="CU158" s="187"/>
      <c r="CV158" s="187"/>
      <c r="CW158" s="187"/>
      <c r="CX158" s="187"/>
      <c r="CY158" s="187"/>
      <c r="CZ158" s="187"/>
      <c r="DA158" s="187"/>
      <c r="DB158" s="187"/>
      <c r="DC158" s="187"/>
      <c r="DD158" s="187"/>
      <c r="DE158" s="187"/>
      <c r="DF158" s="187"/>
      <c r="DG158" s="187"/>
      <c r="DH158" s="187"/>
      <c r="DI158" s="187"/>
      <c r="DJ158" s="187"/>
      <c r="DK158" s="187"/>
      <c r="DL158" s="187"/>
      <c r="DM158" s="187"/>
      <c r="DN158" s="187"/>
      <c r="DO158" s="187"/>
      <c r="DP158" s="187"/>
      <c r="DQ158" s="187"/>
      <c r="DR158" s="187"/>
      <c r="DS158" s="187"/>
      <c r="DT158" s="187"/>
      <c r="DU158" s="187"/>
      <c r="DV158" s="187"/>
      <c r="DW158" s="187"/>
      <c r="DX158" s="187"/>
      <c r="DY158" s="187"/>
      <c r="DZ158" s="187"/>
      <c r="EA158" s="187"/>
      <c r="EB158" s="187"/>
      <c r="EC158" s="187"/>
      <c r="ED158" s="187"/>
      <c r="EE158" s="187"/>
      <c r="EF158" s="187"/>
      <c r="EG158" s="187"/>
      <c r="EH158" s="187"/>
      <c r="EI158" s="187"/>
      <c r="EJ158" s="187"/>
      <c r="EK158" s="187"/>
      <c r="EL158" s="187"/>
      <c r="EM158" s="187"/>
      <c r="EN158" s="187"/>
      <c r="EO158" s="187"/>
      <c r="EP158" s="187"/>
      <c r="EQ158" s="187"/>
      <c r="ER158" s="187"/>
      <c r="ES158" s="187"/>
      <c r="ET158" s="187"/>
      <c r="EU158" s="187"/>
      <c r="EV158" s="187"/>
      <c r="EW158" s="187"/>
      <c r="EX158" s="187"/>
      <c r="EY158" s="187"/>
      <c r="EZ158" s="187"/>
      <c r="FA158" s="187"/>
      <c r="FB158" s="187"/>
      <c r="FC158" s="187"/>
      <c r="FD158" s="187"/>
      <c r="FE158" s="187"/>
      <c r="FF158" s="187"/>
      <c r="FG158" s="187"/>
      <c r="FH158" s="187"/>
      <c r="FI158" s="187"/>
      <c r="FJ158" s="187"/>
      <c r="FK158" s="187"/>
      <c r="FL158" s="187"/>
      <c r="FM158" s="187"/>
      <c r="FN158" s="187"/>
      <c r="FO158" s="187"/>
      <c r="FP158" s="187"/>
      <c r="FQ158" s="187"/>
      <c r="FR158" s="187"/>
      <c r="FS158" s="187"/>
      <c r="FT158" s="187"/>
      <c r="FU158" s="187"/>
      <c r="FV158" s="187"/>
      <c r="FW158" s="187"/>
      <c r="FX158" s="187"/>
      <c r="FY158" s="187"/>
      <c r="FZ158" s="187"/>
      <c r="GA158" s="187"/>
      <c r="GB158" s="187"/>
      <c r="GC158" s="187"/>
      <c r="GD158" s="187"/>
      <c r="GE158" s="187"/>
      <c r="GF158" s="187"/>
      <c r="GG158" s="187"/>
      <c r="GH158" s="187"/>
      <c r="GI158" s="187"/>
      <c r="GJ158" s="187"/>
      <c r="GK158" s="187"/>
      <c r="GL158" s="187"/>
      <c r="GM158" s="187"/>
      <c r="GN158" s="187"/>
      <c r="GO158" s="187"/>
      <c r="GP158" s="187"/>
      <c r="GQ158" s="187"/>
      <c r="GR158" s="187"/>
      <c r="GS158" s="187"/>
      <c r="GT158" s="187"/>
      <c r="GU158" s="187"/>
      <c r="GV158" s="187"/>
      <c r="GW158" s="187"/>
      <c r="GX158" s="187"/>
      <c r="GY158" s="187"/>
      <c r="GZ158" s="187"/>
      <c r="HA158" s="187"/>
      <c r="HB158" s="187"/>
      <c r="HC158" s="187"/>
      <c r="HD158" s="187"/>
      <c r="HE158" s="187"/>
      <c r="HF158" s="187"/>
      <c r="HG158" s="187"/>
      <c r="HH158" s="187"/>
      <c r="HI158" s="187"/>
      <c r="HJ158" s="187"/>
      <c r="HK158" s="187"/>
      <c r="HL158" s="187"/>
      <c r="HM158" s="187"/>
      <c r="HN158" s="187"/>
      <c r="HO158" s="187"/>
      <c r="HP158" s="187"/>
      <c r="HQ158" s="187"/>
      <c r="HR158" s="187"/>
      <c r="HS158" s="187"/>
      <c r="HT158" s="187"/>
      <c r="HU158" s="187"/>
      <c r="HV158" s="187"/>
      <c r="HW158" s="187"/>
      <c r="HX158" s="187"/>
      <c r="HY158" s="187"/>
      <c r="HZ158" s="187"/>
      <c r="IA158" s="187"/>
      <c r="IB158" s="187"/>
      <c r="IC158" s="187"/>
      <c r="ID158" s="187"/>
      <c r="IE158" s="187"/>
      <c r="IF158" s="187"/>
      <c r="IG158" s="187"/>
      <c r="IH158" s="187"/>
      <c r="II158" s="187"/>
      <c r="IJ158" s="187"/>
      <c r="IK158" s="187"/>
      <c r="IL158" s="187"/>
      <c r="IM158" s="187"/>
      <c r="IN158" s="187"/>
      <c r="IO158" s="187"/>
      <c r="IP158" s="187"/>
      <c r="IQ158" s="187"/>
      <c r="IR158" s="187"/>
      <c r="IS158" s="187"/>
      <c r="IT158" s="187"/>
      <c r="IU158" s="187"/>
      <c r="IV158" s="187"/>
    </row>
    <row r="159" spans="1:256" s="11" customFormat="1" ht="21.6" x14ac:dyDescent="0.45">
      <c r="A159" s="189" t="s">
        <v>43</v>
      </c>
      <c r="B159" s="189"/>
      <c r="C159" s="189"/>
      <c r="D159" s="189"/>
      <c r="E159" s="189"/>
      <c r="F159" s="189"/>
      <c r="G159" s="189"/>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row>
    <row r="160" spans="1:256" s="4" customFormat="1" x14ac:dyDescent="0.4">
      <c r="A160" s="114"/>
      <c r="B160" s="114"/>
      <c r="C160" s="72" t="s">
        <v>41</v>
      </c>
      <c r="D160" s="69"/>
      <c r="E160" s="81"/>
      <c r="F160" s="114"/>
      <c r="G160" s="69"/>
    </row>
    <row r="161" spans="1:256" s="4" customFormat="1" ht="40.799999999999997" x14ac:dyDescent="0.35">
      <c r="A161" s="58" t="s">
        <v>35</v>
      </c>
      <c r="B161" s="58" t="s">
        <v>42</v>
      </c>
      <c r="C161" s="58" t="s">
        <v>22</v>
      </c>
      <c r="D161" s="69"/>
      <c r="E161" s="69"/>
      <c r="F161" s="69"/>
      <c r="G161" s="69"/>
      <c r="H161" s="12"/>
    </row>
    <row r="162" spans="1:256" s="4" customFormat="1" x14ac:dyDescent="0.4">
      <c r="A162" s="60">
        <v>1</v>
      </c>
      <c r="B162" s="60">
        <v>2</v>
      </c>
      <c r="C162" s="60">
        <v>3</v>
      </c>
      <c r="D162" s="69"/>
      <c r="E162" s="69"/>
      <c r="F162" s="69"/>
      <c r="G162" s="69"/>
      <c r="H162" s="12"/>
    </row>
    <row r="163" spans="1:256" s="12" customFormat="1" ht="41.25" customHeight="1" x14ac:dyDescent="0.35">
      <c r="A163" s="58">
        <v>1</v>
      </c>
      <c r="B163" s="115" t="s">
        <v>68</v>
      </c>
      <c r="C163" s="116">
        <f t="array" ref="C163">SUM(IF(F150:F153&gt;0,F150:F153/G150:G153+0.00000000000001,0))</f>
        <v>3300</v>
      </c>
      <c r="D163" s="117"/>
      <c r="E163" s="117"/>
      <c r="F163" s="117"/>
      <c r="G163" s="117"/>
    </row>
    <row r="164" spans="1:256" s="12" customFormat="1" ht="41.25" customHeight="1" x14ac:dyDescent="0.35">
      <c r="A164" s="58">
        <v>2</v>
      </c>
      <c r="B164" s="115" t="s">
        <v>141</v>
      </c>
      <c r="C164" s="116">
        <f>C138</f>
        <v>0</v>
      </c>
      <c r="D164" s="117"/>
      <c r="E164" s="117"/>
      <c r="F164" s="117"/>
      <c r="G164" s="117"/>
    </row>
    <row r="165" spans="1:256" s="12" customFormat="1" ht="41.25" customHeight="1" x14ac:dyDescent="0.35">
      <c r="A165" s="157">
        <v>3</v>
      </c>
      <c r="B165" s="158" t="s">
        <v>104</v>
      </c>
      <c r="C165" s="116">
        <f>C139</f>
        <v>1050</v>
      </c>
      <c r="D165" s="117"/>
      <c r="E165" s="117"/>
      <c r="F165" s="117"/>
      <c r="G165" s="117"/>
    </row>
    <row r="166" spans="1:256" s="12" customFormat="1" ht="41.25" customHeight="1" x14ac:dyDescent="0.35">
      <c r="A166" s="157">
        <v>4</v>
      </c>
      <c r="B166" s="115" t="s">
        <v>72</v>
      </c>
      <c r="C166" s="116">
        <f>G70</f>
        <v>0</v>
      </c>
      <c r="D166" s="117"/>
      <c r="E166" s="117"/>
      <c r="F166" s="117"/>
      <c r="G166" s="117"/>
    </row>
    <row r="167" spans="1:256" s="12" customFormat="1" ht="41.25" customHeight="1" x14ac:dyDescent="0.35">
      <c r="A167" s="157">
        <v>5</v>
      </c>
      <c r="B167" s="115" t="s">
        <v>78</v>
      </c>
      <c r="C167" s="116">
        <f>C142-C138-C139</f>
        <v>6500</v>
      </c>
      <c r="D167" s="117"/>
      <c r="E167" s="117"/>
      <c r="F167" s="117"/>
      <c r="G167" s="117"/>
    </row>
    <row r="168" spans="1:256" s="12" customFormat="1" ht="41.25" customHeight="1" x14ac:dyDescent="0.35">
      <c r="A168" s="157">
        <v>6</v>
      </c>
      <c r="B168" s="118" t="s">
        <v>81</v>
      </c>
      <c r="C168" s="116">
        <f>SUM(C163:C167)</f>
        <v>10850</v>
      </c>
      <c r="D168" s="117"/>
      <c r="E168" s="117"/>
      <c r="F168" s="117"/>
      <c r="G168" s="117"/>
    </row>
    <row r="169" spans="1:256" s="12" customFormat="1" ht="102" x14ac:dyDescent="0.35">
      <c r="A169" s="157">
        <v>7</v>
      </c>
      <c r="B169" s="115" t="s">
        <v>46</v>
      </c>
      <c r="C169" s="116">
        <f>IF(D187=0,0,C168/D187)</f>
        <v>144.66666666666666</v>
      </c>
      <c r="D169" s="117"/>
      <c r="E169" s="117"/>
      <c r="F169" s="117"/>
      <c r="G169" s="117"/>
    </row>
    <row r="170" spans="1:256" s="6" customFormat="1" ht="20.399999999999999" x14ac:dyDescent="0.35">
      <c r="A170" s="98"/>
      <c r="B170" s="111"/>
      <c r="C170" s="98"/>
      <c r="D170" s="98"/>
      <c r="E170" s="98"/>
      <c r="F170" s="98"/>
      <c r="G170" s="98"/>
    </row>
    <row r="171" spans="1:256" s="11" customFormat="1" ht="21.6" x14ac:dyDescent="0.45">
      <c r="A171" s="189" t="s">
        <v>44</v>
      </c>
      <c r="B171" s="189"/>
      <c r="C171" s="189"/>
      <c r="D171" s="189"/>
      <c r="E171" s="189"/>
      <c r="F171" s="189"/>
      <c r="G171" s="189"/>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row>
    <row r="172" spans="1:256" s="6" customFormat="1" ht="21.6" thickBot="1" x14ac:dyDescent="0.45">
      <c r="A172" s="98"/>
      <c r="B172" s="98"/>
      <c r="C172" s="72" t="s">
        <v>45</v>
      </c>
      <c r="D172" s="98"/>
      <c r="E172" s="98"/>
      <c r="F172" s="98"/>
      <c r="G172" s="98"/>
    </row>
    <row r="173" spans="1:256" s="4" customFormat="1" ht="20.399999999999999" x14ac:dyDescent="0.35">
      <c r="A173" s="82" t="s">
        <v>35</v>
      </c>
      <c r="B173" s="58" t="s">
        <v>7</v>
      </c>
      <c r="C173" s="58" t="s">
        <v>8</v>
      </c>
      <c r="D173" s="69"/>
      <c r="E173" s="69"/>
      <c r="F173" s="69"/>
      <c r="G173" s="69"/>
    </row>
    <row r="174" spans="1:256" s="8" customFormat="1" x14ac:dyDescent="0.25">
      <c r="A174" s="119">
        <v>1</v>
      </c>
      <c r="B174" s="74">
        <v>2</v>
      </c>
      <c r="C174" s="74">
        <v>3</v>
      </c>
      <c r="D174" s="85"/>
      <c r="E174" s="85"/>
      <c r="F174" s="85"/>
      <c r="G174" s="85"/>
    </row>
    <row r="175" spans="1:256" s="4" customFormat="1" ht="42" customHeight="1" x14ac:dyDescent="0.35">
      <c r="A175" s="120">
        <v>1</v>
      </c>
      <c r="B175" s="121" t="s">
        <v>128</v>
      </c>
      <c r="C175" s="122">
        <f>C169</f>
        <v>144.66666666666666</v>
      </c>
      <c r="D175" s="69"/>
      <c r="E175" s="69"/>
      <c r="F175" s="69"/>
      <c r="G175" s="69"/>
    </row>
    <row r="176" spans="1:256" s="4" customFormat="1" ht="42" customHeight="1" x14ac:dyDescent="0.35">
      <c r="A176" s="120">
        <v>2</v>
      </c>
      <c r="B176" s="121" t="s">
        <v>48</v>
      </c>
      <c r="C176" s="123">
        <v>0.2</v>
      </c>
      <c r="D176" s="69"/>
      <c r="E176" s="69"/>
      <c r="F176" s="69"/>
      <c r="G176" s="69"/>
    </row>
    <row r="177" spans="1:256" s="4" customFormat="1" ht="42" customHeight="1" x14ac:dyDescent="0.35">
      <c r="A177" s="120">
        <v>3</v>
      </c>
      <c r="B177" s="121" t="s">
        <v>47</v>
      </c>
      <c r="C177" s="122">
        <f>C175*C176</f>
        <v>28.933333333333334</v>
      </c>
      <c r="D177" s="69"/>
      <c r="E177" s="69"/>
      <c r="F177" s="69"/>
      <c r="G177" s="69"/>
    </row>
    <row r="178" spans="1:256" s="4" customFormat="1" ht="42" customHeight="1" x14ac:dyDescent="0.35">
      <c r="A178" s="120">
        <v>4</v>
      </c>
      <c r="B178" s="121" t="s">
        <v>51</v>
      </c>
      <c r="C178" s="122">
        <f>C175+C177</f>
        <v>173.6</v>
      </c>
      <c r="D178" s="69"/>
      <c r="E178" s="69"/>
      <c r="F178" s="69"/>
      <c r="G178" s="69"/>
    </row>
    <row r="179" spans="1:256" s="4" customFormat="1" ht="42" customHeight="1" x14ac:dyDescent="0.35">
      <c r="A179" s="120">
        <v>5</v>
      </c>
      <c r="B179" s="124" t="s">
        <v>49</v>
      </c>
      <c r="C179" s="125">
        <v>900</v>
      </c>
      <c r="D179" s="69"/>
      <c r="E179" s="69"/>
      <c r="F179" s="69"/>
      <c r="G179" s="69"/>
    </row>
    <row r="180" spans="1:256" s="4" customFormat="1" ht="20.399999999999999" x14ac:dyDescent="0.35">
      <c r="A180" s="126"/>
      <c r="B180" s="69"/>
      <c r="C180" s="69"/>
      <c r="D180" s="69"/>
      <c r="E180" s="69"/>
      <c r="F180" s="69"/>
      <c r="G180" s="69"/>
    </row>
    <row r="181" spans="1:256" s="151" customFormat="1" ht="26.4" x14ac:dyDescent="0.4">
      <c r="A181" s="197" t="s">
        <v>50</v>
      </c>
      <c r="B181" s="197"/>
      <c r="C181" s="197"/>
      <c r="D181" s="197"/>
      <c r="E181" s="197"/>
      <c r="F181" s="197"/>
      <c r="G181" s="197"/>
      <c r="H181" s="152"/>
      <c r="I181" s="152"/>
      <c r="J181" s="152"/>
      <c r="K181" s="152"/>
      <c r="L181" s="152"/>
      <c r="M181" s="152"/>
      <c r="N181" s="152"/>
      <c r="O181" s="152"/>
      <c r="P181" s="152"/>
      <c r="Q181" s="152"/>
      <c r="R181" s="152"/>
      <c r="S181" s="152"/>
      <c r="T181" s="152"/>
      <c r="U181" s="152"/>
      <c r="V181" s="152"/>
      <c r="W181" s="152"/>
      <c r="X181" s="152"/>
      <c r="Y181" s="152"/>
      <c r="Z181" s="152"/>
      <c r="AA181" s="152"/>
      <c r="AB181" s="152"/>
      <c r="AC181" s="152"/>
      <c r="AD181" s="152"/>
      <c r="AE181" s="152"/>
      <c r="AF181" s="152"/>
      <c r="AG181" s="152"/>
      <c r="AH181" s="152"/>
      <c r="AI181" s="152"/>
      <c r="AJ181" s="152"/>
      <c r="AK181" s="152"/>
      <c r="AL181" s="152"/>
      <c r="AM181" s="152"/>
      <c r="AN181" s="152"/>
      <c r="AO181" s="152"/>
      <c r="AP181" s="152"/>
      <c r="AQ181" s="152"/>
      <c r="AR181" s="152"/>
      <c r="AS181" s="152"/>
      <c r="AT181" s="152"/>
      <c r="AU181" s="152"/>
      <c r="AV181" s="152"/>
      <c r="AW181" s="152"/>
      <c r="AX181" s="152"/>
      <c r="AY181" s="152"/>
      <c r="AZ181" s="152"/>
      <c r="BA181" s="152"/>
      <c r="BB181" s="152"/>
      <c r="BC181" s="152"/>
      <c r="BD181" s="152"/>
      <c r="BE181" s="152"/>
      <c r="BF181" s="152"/>
      <c r="BG181" s="152"/>
      <c r="BH181" s="152"/>
      <c r="BI181" s="152"/>
      <c r="BJ181" s="152"/>
      <c r="BK181" s="152"/>
      <c r="BL181" s="152"/>
      <c r="BM181" s="152"/>
      <c r="BN181" s="152"/>
      <c r="BO181" s="152"/>
      <c r="BP181" s="152"/>
      <c r="BQ181" s="152"/>
      <c r="BR181" s="152"/>
      <c r="BS181" s="152"/>
      <c r="BT181" s="152"/>
      <c r="BU181" s="152"/>
      <c r="BV181" s="152"/>
      <c r="BW181" s="152"/>
      <c r="BX181" s="152"/>
      <c r="BY181" s="152"/>
      <c r="BZ181" s="152"/>
      <c r="CA181" s="152"/>
      <c r="CB181" s="152"/>
      <c r="CC181" s="152"/>
      <c r="CD181" s="152"/>
      <c r="CE181" s="152"/>
      <c r="CF181" s="152"/>
      <c r="CG181" s="152"/>
      <c r="CH181" s="152"/>
      <c r="CI181" s="152"/>
      <c r="CJ181" s="152"/>
      <c r="CK181" s="152"/>
      <c r="CL181" s="152"/>
      <c r="CM181" s="152"/>
      <c r="CN181" s="152"/>
      <c r="CO181" s="152"/>
      <c r="CP181" s="152"/>
      <c r="CQ181" s="152"/>
      <c r="CR181" s="152"/>
      <c r="CS181" s="152"/>
      <c r="CT181" s="152"/>
      <c r="CU181" s="152"/>
      <c r="CV181" s="152"/>
      <c r="CW181" s="152"/>
      <c r="CX181" s="152"/>
      <c r="CY181" s="152"/>
      <c r="CZ181" s="152"/>
      <c r="DA181" s="152"/>
      <c r="DB181" s="152"/>
      <c r="DC181" s="152"/>
      <c r="DD181" s="152"/>
      <c r="DE181" s="152"/>
      <c r="DF181" s="152"/>
      <c r="DG181" s="152"/>
      <c r="DH181" s="152"/>
      <c r="DI181" s="152"/>
      <c r="DJ181" s="152"/>
      <c r="DK181" s="152"/>
      <c r="DL181" s="152"/>
      <c r="DM181" s="152"/>
      <c r="DN181" s="152"/>
      <c r="DO181" s="152"/>
      <c r="DP181" s="152"/>
      <c r="DQ181" s="152"/>
      <c r="DR181" s="152"/>
      <c r="DS181" s="152"/>
      <c r="DT181" s="152"/>
      <c r="DU181" s="152"/>
      <c r="DV181" s="152"/>
      <c r="DW181" s="152"/>
      <c r="DX181" s="152"/>
      <c r="DY181" s="152"/>
      <c r="DZ181" s="152"/>
      <c r="EA181" s="152"/>
      <c r="EB181" s="152"/>
      <c r="EC181" s="152"/>
      <c r="ED181" s="152"/>
      <c r="EE181" s="152"/>
      <c r="EF181" s="152"/>
      <c r="EG181" s="152"/>
      <c r="EH181" s="152"/>
      <c r="EI181" s="152"/>
      <c r="EJ181" s="152"/>
      <c r="EK181" s="152"/>
      <c r="EL181" s="152"/>
      <c r="EM181" s="152"/>
      <c r="EN181" s="152"/>
      <c r="EO181" s="152"/>
      <c r="EP181" s="152"/>
      <c r="EQ181" s="152"/>
      <c r="ER181" s="152"/>
      <c r="ES181" s="152"/>
      <c r="ET181" s="152"/>
      <c r="EU181" s="152"/>
      <c r="EV181" s="152"/>
      <c r="EW181" s="152"/>
      <c r="EX181" s="152"/>
      <c r="EY181" s="152"/>
      <c r="EZ181" s="152"/>
      <c r="FA181" s="152"/>
      <c r="FB181" s="152"/>
      <c r="FC181" s="152"/>
      <c r="FD181" s="152"/>
      <c r="FE181" s="152"/>
      <c r="FF181" s="152"/>
      <c r="FG181" s="152"/>
      <c r="FH181" s="152"/>
      <c r="FI181" s="152"/>
      <c r="FJ181" s="152"/>
      <c r="FK181" s="152"/>
      <c r="FL181" s="152"/>
      <c r="FM181" s="152"/>
      <c r="FN181" s="152"/>
      <c r="FO181" s="152"/>
      <c r="FP181" s="152"/>
      <c r="FQ181" s="152"/>
      <c r="FR181" s="152"/>
      <c r="FS181" s="152"/>
      <c r="FT181" s="152"/>
      <c r="FU181" s="152"/>
      <c r="FV181" s="152"/>
      <c r="FW181" s="152"/>
      <c r="FX181" s="152"/>
      <c r="FY181" s="152"/>
      <c r="FZ181" s="152"/>
      <c r="GA181" s="152"/>
      <c r="GB181" s="152"/>
      <c r="GC181" s="152"/>
      <c r="GD181" s="152"/>
      <c r="GE181" s="152"/>
      <c r="GF181" s="152"/>
      <c r="GG181" s="152"/>
      <c r="GH181" s="152"/>
      <c r="GI181" s="152"/>
      <c r="GJ181" s="152"/>
      <c r="GK181" s="152"/>
      <c r="GL181" s="152"/>
      <c r="GM181" s="152"/>
      <c r="GN181" s="152"/>
      <c r="GO181" s="152"/>
      <c r="GP181" s="152"/>
      <c r="GQ181" s="152"/>
      <c r="GR181" s="152"/>
      <c r="GS181" s="152"/>
      <c r="GT181" s="152"/>
      <c r="GU181" s="152"/>
      <c r="GV181" s="152"/>
      <c r="GW181" s="152"/>
      <c r="GX181" s="152"/>
      <c r="GY181" s="152"/>
      <c r="GZ181" s="152"/>
      <c r="HA181" s="152"/>
      <c r="HB181" s="152"/>
      <c r="HC181" s="152"/>
      <c r="HD181" s="152"/>
      <c r="HE181" s="152"/>
      <c r="HF181" s="152"/>
      <c r="HG181" s="152"/>
      <c r="HH181" s="152"/>
      <c r="HI181" s="152"/>
      <c r="HJ181" s="152"/>
      <c r="HK181" s="152"/>
      <c r="HL181" s="152"/>
      <c r="HM181" s="152"/>
      <c r="HN181" s="152"/>
      <c r="HO181" s="152"/>
      <c r="HP181" s="152"/>
      <c r="HQ181" s="152"/>
      <c r="HR181" s="152"/>
      <c r="HS181" s="152"/>
      <c r="HT181" s="152"/>
      <c r="HU181" s="152"/>
      <c r="HV181" s="152"/>
      <c r="HW181" s="152"/>
      <c r="HX181" s="152"/>
      <c r="HY181" s="152"/>
      <c r="HZ181" s="152"/>
      <c r="IA181" s="152"/>
      <c r="IB181" s="152"/>
      <c r="IC181" s="152"/>
      <c r="ID181" s="152"/>
      <c r="IE181" s="152"/>
      <c r="IF181" s="152"/>
      <c r="IG181" s="152"/>
      <c r="IH181" s="152"/>
      <c r="II181" s="152"/>
      <c r="IJ181" s="152"/>
      <c r="IK181" s="152"/>
      <c r="IL181" s="152"/>
      <c r="IM181" s="152"/>
      <c r="IN181" s="152"/>
      <c r="IO181" s="152"/>
      <c r="IP181" s="152"/>
      <c r="IQ181" s="152"/>
      <c r="IR181" s="152"/>
      <c r="IS181" s="152"/>
      <c r="IT181" s="152"/>
      <c r="IU181" s="152"/>
      <c r="IV181" s="152"/>
    </row>
    <row r="182" spans="1:256" s="11" customFormat="1" ht="21.6" x14ac:dyDescent="0.45">
      <c r="A182" s="189" t="s">
        <v>9</v>
      </c>
      <c r="B182" s="189"/>
      <c r="C182" s="189"/>
      <c r="D182" s="189"/>
      <c r="E182" s="189"/>
      <c r="F182" s="189"/>
      <c r="G182" s="189"/>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row>
    <row r="183" spans="1:256" s="13" customFormat="1" ht="21.6" thickBot="1" x14ac:dyDescent="0.45">
      <c r="A183" s="69"/>
      <c r="B183" s="81"/>
      <c r="C183" s="81"/>
      <c r="D183" s="100" t="s">
        <v>52</v>
      </c>
      <c r="E183" s="69"/>
      <c r="F183" s="69"/>
      <c r="G183" s="69"/>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row>
    <row r="184" spans="1:256" s="3" customFormat="1" ht="20.399999999999999" x14ac:dyDescent="0.25">
      <c r="A184" s="82" t="s">
        <v>35</v>
      </c>
      <c r="B184" s="190" t="s">
        <v>53</v>
      </c>
      <c r="C184" s="190"/>
      <c r="D184" s="58"/>
      <c r="E184" s="59"/>
      <c r="F184" s="59"/>
      <c r="G184" s="59"/>
    </row>
    <row r="185" spans="1:256" s="4" customFormat="1" ht="20.399999999999999" x14ac:dyDescent="0.35">
      <c r="A185" s="127">
        <v>1</v>
      </c>
      <c r="B185" s="128">
        <v>2</v>
      </c>
      <c r="C185" s="128">
        <v>3</v>
      </c>
      <c r="D185" s="128">
        <v>4</v>
      </c>
      <c r="E185" s="69"/>
      <c r="F185" s="69"/>
      <c r="G185" s="69"/>
    </row>
    <row r="186" spans="1:256" s="4" customFormat="1" ht="22.5" customHeight="1" x14ac:dyDescent="0.35">
      <c r="A186" s="195">
        <v>1</v>
      </c>
      <c r="B186" s="191" t="s">
        <v>54</v>
      </c>
      <c r="C186" s="129" t="s">
        <v>79</v>
      </c>
      <c r="D186" s="104" t="s">
        <v>161</v>
      </c>
      <c r="E186" s="69"/>
      <c r="F186" s="69"/>
      <c r="G186" s="69"/>
    </row>
    <row r="187" spans="1:256" s="4" customFormat="1" ht="22.5" customHeight="1" x14ac:dyDescent="0.35">
      <c r="A187" s="196"/>
      <c r="B187" s="192"/>
      <c r="C187" s="129" t="s">
        <v>38</v>
      </c>
      <c r="D187" s="103">
        <f>'План продаж'!D11</f>
        <v>75</v>
      </c>
      <c r="E187" s="69"/>
      <c r="F187" s="69"/>
      <c r="G187" s="69"/>
    </row>
    <row r="188" spans="1:256" s="4" customFormat="1" ht="22.5" customHeight="1" x14ac:dyDescent="0.35">
      <c r="A188" s="120">
        <v>2</v>
      </c>
      <c r="B188" s="193" t="s">
        <v>58</v>
      </c>
      <c r="C188" s="194"/>
      <c r="D188" s="130" t="s">
        <v>173</v>
      </c>
      <c r="E188" s="69"/>
      <c r="F188" s="69"/>
      <c r="G188" s="69"/>
    </row>
    <row r="189" spans="1:256" s="4" customFormat="1" ht="40.5" customHeight="1" x14ac:dyDescent="0.35">
      <c r="A189" s="120">
        <v>3</v>
      </c>
      <c r="B189" s="193" t="s">
        <v>60</v>
      </c>
      <c r="C189" s="194"/>
      <c r="D189" s="122">
        <f>'План продаж'!E11</f>
        <v>52500</v>
      </c>
      <c r="E189" s="69"/>
      <c r="F189" s="69"/>
      <c r="G189" s="69"/>
    </row>
    <row r="190" spans="1:256" s="4" customFormat="1" ht="30" customHeight="1" x14ac:dyDescent="0.35">
      <c r="A190" s="113"/>
      <c r="B190" s="69"/>
      <c r="C190" s="69"/>
      <c r="D190" s="69"/>
      <c r="E190" s="69"/>
      <c r="F190" s="69"/>
      <c r="G190" s="69"/>
    </row>
    <row r="191" spans="1:256" s="4" customFormat="1" ht="21.6" x14ac:dyDescent="0.45">
      <c r="A191" s="189" t="s">
        <v>10</v>
      </c>
      <c r="B191" s="189"/>
      <c r="C191" s="189"/>
      <c r="D191" s="189"/>
      <c r="E191" s="189"/>
      <c r="F191" s="189"/>
      <c r="G191" s="189"/>
      <c r="H191" s="2"/>
    </row>
    <row r="192" spans="1:256" s="4" customFormat="1" ht="15.9" customHeight="1" thickBot="1" x14ac:dyDescent="0.3">
      <c r="A192" s="54"/>
      <c r="B192" s="54"/>
      <c r="C192" s="54"/>
      <c r="D192" s="54"/>
      <c r="E192" s="54"/>
      <c r="F192" s="54"/>
      <c r="G192" s="54"/>
      <c r="H192" s="18"/>
    </row>
    <row r="193" spans="1:8" s="4" customFormat="1" ht="42" thickTop="1" thickBot="1" x14ac:dyDescent="0.4">
      <c r="A193" s="54"/>
      <c r="B193" s="124" t="s">
        <v>138</v>
      </c>
      <c r="C193" s="131">
        <v>4</v>
      </c>
      <c r="D193" s="132" t="str">
        <f>IF(C193=4,"НПД 4%",IF(C193=6,"НПД/УСН 6%",IF(C193=15,"УСН 15%",0)))</f>
        <v>НПД 4%</v>
      </c>
      <c r="E193" s="69"/>
      <c r="F193" s="54"/>
      <c r="G193" s="54"/>
      <c r="H193" s="18"/>
    </row>
    <row r="194" spans="1:8" s="4" customFormat="1" ht="37.5" customHeight="1" thickTop="1" x14ac:dyDescent="0.25">
      <c r="A194" s="54"/>
      <c r="B194" s="188" t="s">
        <v>105</v>
      </c>
      <c r="C194" s="188"/>
      <c r="D194" s="188"/>
      <c r="E194" s="54"/>
      <c r="F194" s="54"/>
      <c r="G194" s="54"/>
      <c r="H194" s="18"/>
    </row>
    <row r="195" spans="1:8" s="4" customFormat="1" ht="15.9" customHeight="1" x14ac:dyDescent="0.25">
      <c r="A195" s="54"/>
      <c r="B195" s="54"/>
      <c r="C195" s="54"/>
      <c r="D195" s="54"/>
      <c r="E195" s="54"/>
      <c r="F195" s="54"/>
      <c r="G195" s="54"/>
      <c r="H195" s="18"/>
    </row>
    <row r="196" spans="1:8" s="4" customFormat="1" ht="19.5" customHeight="1" thickBot="1" x14ac:dyDescent="0.45">
      <c r="A196" s="69"/>
      <c r="B196" s="81"/>
      <c r="C196" s="100" t="s">
        <v>55</v>
      </c>
      <c r="D196" s="69"/>
      <c r="E196" s="69"/>
      <c r="F196" s="69"/>
      <c r="G196" s="69"/>
    </row>
    <row r="197" spans="1:8" s="3" customFormat="1" ht="40.799999999999997" x14ac:dyDescent="0.25">
      <c r="A197" s="133" t="s">
        <v>35</v>
      </c>
      <c r="B197" s="84" t="s">
        <v>53</v>
      </c>
      <c r="C197" s="134" t="s">
        <v>22</v>
      </c>
      <c r="D197" s="59"/>
      <c r="E197" s="59"/>
      <c r="F197" s="59"/>
      <c r="G197" s="59"/>
    </row>
    <row r="198" spans="1:8" s="4" customFormat="1" ht="20.25" customHeight="1" x14ac:dyDescent="0.4">
      <c r="A198" s="86">
        <v>1</v>
      </c>
      <c r="B198" s="60">
        <v>2</v>
      </c>
      <c r="C198" s="135">
        <v>3</v>
      </c>
      <c r="D198" s="69"/>
      <c r="E198" s="69"/>
      <c r="F198" s="69"/>
      <c r="G198" s="69"/>
    </row>
    <row r="199" spans="1:8" s="4" customFormat="1" ht="43.5" customHeight="1" x14ac:dyDescent="0.35">
      <c r="A199" s="136">
        <v>1</v>
      </c>
      <c r="B199" s="137" t="s">
        <v>56</v>
      </c>
      <c r="C199" s="138">
        <f>D189</f>
        <v>52500</v>
      </c>
      <c r="D199" s="69"/>
      <c r="E199" s="69"/>
      <c r="F199" s="69"/>
      <c r="G199" s="69"/>
    </row>
    <row r="200" spans="1:8" s="4" customFormat="1" ht="43.5" customHeight="1" x14ac:dyDescent="0.35">
      <c r="A200" s="136">
        <v>2</v>
      </c>
      <c r="B200" s="137" t="s">
        <v>59</v>
      </c>
      <c r="C200" s="138">
        <f>C168</f>
        <v>10850</v>
      </c>
      <c r="D200" s="69"/>
      <c r="E200" s="69"/>
      <c r="F200" s="69"/>
      <c r="G200" s="69"/>
    </row>
    <row r="201" spans="1:8" s="4" customFormat="1" ht="43.5" customHeight="1" x14ac:dyDescent="0.35">
      <c r="A201" s="136">
        <v>3</v>
      </c>
      <c r="B201" s="137" t="s">
        <v>87</v>
      </c>
      <c r="C201" s="138">
        <f>IF(C193=15,(C199-C200)*0.15,C199*C193/100)</f>
        <v>2100</v>
      </c>
      <c r="D201" s="69"/>
      <c r="E201" s="69"/>
      <c r="F201" s="69"/>
      <c r="G201" s="69"/>
    </row>
    <row r="202" spans="1:8" s="4" customFormat="1" ht="43.5" customHeight="1" x14ac:dyDescent="0.35">
      <c r="A202" s="136">
        <v>4</v>
      </c>
      <c r="B202" s="137" t="s">
        <v>88</v>
      </c>
      <c r="C202" s="138">
        <f>C199-C200-C201</f>
        <v>39550</v>
      </c>
      <c r="D202" s="69"/>
      <c r="E202" s="69"/>
      <c r="F202" s="69"/>
      <c r="G202" s="69"/>
    </row>
    <row r="203" spans="1:8" s="4" customFormat="1" ht="43.5" customHeight="1" x14ac:dyDescent="0.35">
      <c r="A203" s="136">
        <v>5</v>
      </c>
      <c r="B203" s="137" t="s">
        <v>11</v>
      </c>
      <c r="C203" s="138">
        <f>C202*12</f>
        <v>474600</v>
      </c>
      <c r="D203" s="69"/>
      <c r="E203" s="69"/>
      <c r="F203" s="69"/>
      <c r="G203" s="69"/>
    </row>
    <row r="204" spans="1:8" s="4" customFormat="1" ht="43.5" customHeight="1" x14ac:dyDescent="0.35">
      <c r="A204" s="136">
        <v>6</v>
      </c>
      <c r="B204" s="137" t="s">
        <v>57</v>
      </c>
      <c r="C204" s="139">
        <f>IF(C200=0,0,C202/C200)</f>
        <v>3.6451612903225805</v>
      </c>
      <c r="D204" s="69"/>
      <c r="E204" s="69"/>
      <c r="F204" s="69"/>
      <c r="G204" s="69"/>
    </row>
    <row r="205" spans="1:8" ht="43.5" customHeight="1" thickBot="1" x14ac:dyDescent="0.45">
      <c r="A205" s="136">
        <v>7</v>
      </c>
      <c r="B205" s="140" t="s">
        <v>129</v>
      </c>
      <c r="C205" s="141">
        <f>ROUND(C102/C202,0)</f>
        <v>9</v>
      </c>
    </row>
    <row r="206" spans="1:8" s="4" customFormat="1" ht="20.399999999999999" x14ac:dyDescent="0.35">
      <c r="A206" s="69"/>
      <c r="B206" s="69"/>
      <c r="C206" s="69"/>
      <c r="D206" s="69"/>
      <c r="E206" s="69"/>
      <c r="F206" s="69"/>
      <c r="G206" s="69"/>
    </row>
    <row r="207" spans="1:8" s="15" customFormat="1" ht="43.5" customHeight="1" x14ac:dyDescent="0.25">
      <c r="A207" s="188" t="s">
        <v>12</v>
      </c>
      <c r="B207" s="188"/>
      <c r="C207" s="188"/>
      <c r="D207" s="188"/>
      <c r="E207" s="36"/>
      <c r="F207" s="142"/>
      <c r="G207" s="142"/>
    </row>
    <row r="208" spans="1:8" s="15" customFormat="1" ht="40.5" customHeight="1" x14ac:dyDescent="0.25">
      <c r="A208" s="188"/>
      <c r="B208" s="188"/>
      <c r="C208" s="188"/>
      <c r="D208" s="188"/>
      <c r="E208" s="36"/>
      <c r="F208" s="143"/>
      <c r="G208" s="142"/>
    </row>
    <row r="209" spans="1:7" s="4" customFormat="1" ht="33.75" customHeight="1" x14ac:dyDescent="0.35">
      <c r="A209" s="188" t="s">
        <v>89</v>
      </c>
      <c r="B209" s="188"/>
      <c r="C209" s="188"/>
      <c r="D209" s="188"/>
      <c r="E209" s="188"/>
      <c r="F209" s="55"/>
      <c r="G209" s="69"/>
    </row>
    <row r="210" spans="1:7" s="14" customFormat="1" ht="57.75" customHeight="1" x14ac:dyDescent="0.4">
      <c r="A210" s="38"/>
      <c r="B210" s="144"/>
      <c r="C210" s="38"/>
      <c r="D210" s="38"/>
      <c r="E210" s="38"/>
      <c r="F210" s="145"/>
      <c r="G210" s="145"/>
    </row>
    <row r="211" spans="1:7" ht="15.75" hidden="1" customHeight="1" x14ac:dyDescent="0.4"/>
  </sheetData>
  <sheetProtection formatCells="0" formatColumns="0" formatRows="0" insertColumns="0" insertRows="0" insertHyperlinks="0" deleteColumns="0" deleteRows="0" sort="0" autoFilter="0" pivotTables="0"/>
  <mergeCells count="276">
    <mergeCell ref="DB133:DH133"/>
    <mergeCell ref="A64:G64"/>
    <mergeCell ref="A65:G65"/>
    <mergeCell ref="A66:G66"/>
    <mergeCell ref="A67:G67"/>
    <mergeCell ref="A73:G73"/>
    <mergeCell ref="A76:G76"/>
    <mergeCell ref="A75:G75"/>
    <mergeCell ref="CN89:CT89"/>
    <mergeCell ref="CU89:DA89"/>
    <mergeCell ref="BZ112:CF112"/>
    <mergeCell ref="BE133:BK133"/>
    <mergeCell ref="BL133:BR133"/>
    <mergeCell ref="BS133:BY133"/>
    <mergeCell ref="BZ133:CF133"/>
    <mergeCell ref="CG133:CM133"/>
    <mergeCell ref="CN133:CT133"/>
    <mergeCell ref="CU133:DA133"/>
    <mergeCell ref="A80:G80"/>
    <mergeCell ref="A68:B68"/>
    <mergeCell ref="AJ89:AP89"/>
    <mergeCell ref="AQ89:AW89"/>
    <mergeCell ref="AJ112:AP112"/>
    <mergeCell ref="B79:C79"/>
    <mergeCell ref="B110:F110"/>
    <mergeCell ref="B104:F104"/>
    <mergeCell ref="C91:C92"/>
    <mergeCell ref="B91:B92"/>
    <mergeCell ref="ED89:EJ89"/>
    <mergeCell ref="EK89:EQ89"/>
    <mergeCell ref="ER89:EX89"/>
    <mergeCell ref="ED112:EJ112"/>
    <mergeCell ref="EK112:EQ112"/>
    <mergeCell ref="ER112:EX112"/>
    <mergeCell ref="DP112:DV112"/>
    <mergeCell ref="DW112:EC112"/>
    <mergeCell ref="DB89:DH89"/>
    <mergeCell ref="DI89:DO89"/>
    <mergeCell ref="DP89:DV89"/>
    <mergeCell ref="DW89:EC89"/>
    <mergeCell ref="A1:G1"/>
    <mergeCell ref="A2:G2"/>
    <mergeCell ref="A47:F47"/>
    <mergeCell ref="A42:G42"/>
    <mergeCell ref="A43:G43"/>
    <mergeCell ref="A10:G10"/>
    <mergeCell ref="A34:G34"/>
    <mergeCell ref="A35:G35"/>
    <mergeCell ref="A7:G7"/>
    <mergeCell ref="A8:G8"/>
    <mergeCell ref="A9:G9"/>
    <mergeCell ref="A6:G6"/>
    <mergeCell ref="A12:G12"/>
    <mergeCell ref="A13:G13"/>
    <mergeCell ref="A14:G14"/>
    <mergeCell ref="A45:G45"/>
    <mergeCell ref="A46:G46"/>
    <mergeCell ref="A44:F44"/>
    <mergeCell ref="B5:G5"/>
    <mergeCell ref="B11:G11"/>
    <mergeCell ref="B16:G16"/>
    <mergeCell ref="B18:G18"/>
    <mergeCell ref="A37:G39"/>
    <mergeCell ref="A15:G15"/>
    <mergeCell ref="A133:G133"/>
    <mergeCell ref="H133:N133"/>
    <mergeCell ref="O133:U133"/>
    <mergeCell ref="V133:AB133"/>
    <mergeCell ref="AC133:AI133"/>
    <mergeCell ref="BS89:BY89"/>
    <mergeCell ref="BZ89:CF89"/>
    <mergeCell ref="AX112:BD112"/>
    <mergeCell ref="BE112:BK112"/>
    <mergeCell ref="BL112:BR112"/>
    <mergeCell ref="BS112:BY112"/>
    <mergeCell ref="BL89:BR89"/>
    <mergeCell ref="AQ112:AW112"/>
    <mergeCell ref="AX89:BD89"/>
    <mergeCell ref="BE89:BK89"/>
    <mergeCell ref="AX133:BD133"/>
    <mergeCell ref="A91:A92"/>
    <mergeCell ref="A89:G89"/>
    <mergeCell ref="D91:F91"/>
    <mergeCell ref="B105:F105"/>
    <mergeCell ref="B106:F106"/>
    <mergeCell ref="B107:F107"/>
    <mergeCell ref="B108:F108"/>
    <mergeCell ref="B109:F109"/>
    <mergeCell ref="HQ89:HW89"/>
    <mergeCell ref="HX89:ID89"/>
    <mergeCell ref="IE89:IK89"/>
    <mergeCell ref="AJ133:AP133"/>
    <mergeCell ref="AQ133:AW133"/>
    <mergeCell ref="H89:N89"/>
    <mergeCell ref="O89:U89"/>
    <mergeCell ref="V89:AB89"/>
    <mergeCell ref="AC89:AI89"/>
    <mergeCell ref="DI133:DO133"/>
    <mergeCell ref="CG89:CM89"/>
    <mergeCell ref="EY89:FE89"/>
    <mergeCell ref="FF89:FL89"/>
    <mergeCell ref="FM89:FS89"/>
    <mergeCell ref="FT89:FZ89"/>
    <mergeCell ref="EY112:FE112"/>
    <mergeCell ref="FF112:FL112"/>
    <mergeCell ref="FM112:FS112"/>
    <mergeCell ref="FT112:FZ112"/>
    <mergeCell ref="CG112:CM112"/>
    <mergeCell ref="CN112:CT112"/>
    <mergeCell ref="CU112:DA112"/>
    <mergeCell ref="DB112:DH112"/>
    <mergeCell ref="DI112:DO112"/>
    <mergeCell ref="IL89:IR89"/>
    <mergeCell ref="IS89:IV89"/>
    <mergeCell ref="A112:G112"/>
    <mergeCell ref="H112:N112"/>
    <mergeCell ref="O112:U112"/>
    <mergeCell ref="V112:AB112"/>
    <mergeCell ref="AC112:AI112"/>
    <mergeCell ref="GA112:GG112"/>
    <mergeCell ref="GH112:GN112"/>
    <mergeCell ref="GO112:GU112"/>
    <mergeCell ref="GV112:HB112"/>
    <mergeCell ref="HC112:HI112"/>
    <mergeCell ref="HJ112:HP112"/>
    <mergeCell ref="HQ112:HW112"/>
    <mergeCell ref="HX112:ID112"/>
    <mergeCell ref="IE112:IK112"/>
    <mergeCell ref="IL112:IR112"/>
    <mergeCell ref="IS112:IV112"/>
    <mergeCell ref="GA89:GG89"/>
    <mergeCell ref="GH89:GN89"/>
    <mergeCell ref="GO89:GU89"/>
    <mergeCell ref="GV89:HB89"/>
    <mergeCell ref="HC89:HI89"/>
    <mergeCell ref="HJ89:HP89"/>
    <mergeCell ref="DP133:DV133"/>
    <mergeCell ref="DW133:EC133"/>
    <mergeCell ref="ED133:EJ133"/>
    <mergeCell ref="EK133:EQ133"/>
    <mergeCell ref="ER133:EX133"/>
    <mergeCell ref="EY133:FE133"/>
    <mergeCell ref="FF133:FL133"/>
    <mergeCell ref="FM133:FS133"/>
    <mergeCell ref="FT133:FZ133"/>
    <mergeCell ref="GA133:GG133"/>
    <mergeCell ref="GH133:GN133"/>
    <mergeCell ref="GO133:GU133"/>
    <mergeCell ref="GV133:HB133"/>
    <mergeCell ref="HC133:HI133"/>
    <mergeCell ref="HJ133:HP133"/>
    <mergeCell ref="HQ133:HW133"/>
    <mergeCell ref="HX133:ID133"/>
    <mergeCell ref="BZ144:CF144"/>
    <mergeCell ref="CG144:CM144"/>
    <mergeCell ref="CN144:CT144"/>
    <mergeCell ref="CU144:DA144"/>
    <mergeCell ref="DB144:DH144"/>
    <mergeCell ref="DI144:DO144"/>
    <mergeCell ref="GO144:GU144"/>
    <mergeCell ref="DP144:DV144"/>
    <mergeCell ref="DW144:EC144"/>
    <mergeCell ref="ED144:EJ144"/>
    <mergeCell ref="EK144:EQ144"/>
    <mergeCell ref="FF144:FL144"/>
    <mergeCell ref="FM144:FS144"/>
    <mergeCell ref="FT144:FZ144"/>
    <mergeCell ref="GA144:GG144"/>
    <mergeCell ref="GH144:GN144"/>
    <mergeCell ref="A144:G144"/>
    <mergeCell ref="H144:N144"/>
    <mergeCell ref="O144:U144"/>
    <mergeCell ref="V144:AB144"/>
    <mergeCell ref="AC144:AI144"/>
    <mergeCell ref="AJ144:AP144"/>
    <mergeCell ref="AQ144:AW144"/>
    <mergeCell ref="AX144:BD144"/>
    <mergeCell ref="BE144:BK144"/>
    <mergeCell ref="IS144:IV144"/>
    <mergeCell ref="GV144:HB144"/>
    <mergeCell ref="HC144:HI144"/>
    <mergeCell ref="HJ144:HP144"/>
    <mergeCell ref="HQ144:HW144"/>
    <mergeCell ref="HX144:ID144"/>
    <mergeCell ref="IE144:IK144"/>
    <mergeCell ref="IL133:IR133"/>
    <mergeCell ref="IS133:IV133"/>
    <mergeCell ref="IL144:IR144"/>
    <mergeCell ref="IE133:IK133"/>
    <mergeCell ref="AJ158:AP158"/>
    <mergeCell ref="AQ158:AW158"/>
    <mergeCell ref="AX158:BD158"/>
    <mergeCell ref="BE158:BK158"/>
    <mergeCell ref="BL158:BR158"/>
    <mergeCell ref="BS158:BY158"/>
    <mergeCell ref="EY158:FE158"/>
    <mergeCell ref="BZ158:CF158"/>
    <mergeCell ref="CG158:CM158"/>
    <mergeCell ref="CN158:CT158"/>
    <mergeCell ref="CU158:DA158"/>
    <mergeCell ref="DB158:DH158"/>
    <mergeCell ref="DI158:DO158"/>
    <mergeCell ref="FM158:FS158"/>
    <mergeCell ref="ER144:EX144"/>
    <mergeCell ref="EY144:FE144"/>
    <mergeCell ref="BL144:BR144"/>
    <mergeCell ref="BS144:BY144"/>
    <mergeCell ref="IL158:IR158"/>
    <mergeCell ref="IS158:IV158"/>
    <mergeCell ref="A159:G159"/>
    <mergeCell ref="GV158:HB158"/>
    <mergeCell ref="HC158:HI158"/>
    <mergeCell ref="HJ158:HP158"/>
    <mergeCell ref="HQ158:HW158"/>
    <mergeCell ref="HX158:ID158"/>
    <mergeCell ref="IE158:IK158"/>
    <mergeCell ref="FF158:FL158"/>
    <mergeCell ref="FT158:FZ158"/>
    <mergeCell ref="GA158:GG158"/>
    <mergeCell ref="GH158:GN158"/>
    <mergeCell ref="GO158:GU158"/>
    <mergeCell ref="DP158:DV158"/>
    <mergeCell ref="DW158:EC158"/>
    <mergeCell ref="ED158:EJ158"/>
    <mergeCell ref="EK158:EQ158"/>
    <mergeCell ref="ER158:EX158"/>
    <mergeCell ref="B145:G145"/>
    <mergeCell ref="H158:N158"/>
    <mergeCell ref="O158:U158"/>
    <mergeCell ref="V158:AB158"/>
    <mergeCell ref="AC158:AI158"/>
    <mergeCell ref="A209:E209"/>
    <mergeCell ref="A191:G191"/>
    <mergeCell ref="A207:D207"/>
    <mergeCell ref="A182:G182"/>
    <mergeCell ref="B184:C184"/>
    <mergeCell ref="B186:B187"/>
    <mergeCell ref="A208:D208"/>
    <mergeCell ref="B188:C188"/>
    <mergeCell ref="B189:C189"/>
    <mergeCell ref="A186:A187"/>
    <mergeCell ref="A171:G171"/>
    <mergeCell ref="A181:G181"/>
    <mergeCell ref="A158:G158"/>
    <mergeCell ref="B194:D194"/>
    <mergeCell ref="A17:G17"/>
    <mergeCell ref="A29:G29"/>
    <mergeCell ref="A30:G30"/>
    <mergeCell ref="A31:G31"/>
    <mergeCell ref="A32:G32"/>
    <mergeCell ref="A19:G19"/>
    <mergeCell ref="A23:C23"/>
    <mergeCell ref="A24:C24"/>
    <mergeCell ref="A25:C25"/>
    <mergeCell ref="A41:C41"/>
    <mergeCell ref="B28:G28"/>
    <mergeCell ref="B48:G48"/>
    <mergeCell ref="A49:G49"/>
    <mergeCell ref="A50:G50"/>
    <mergeCell ref="A51:G51"/>
    <mergeCell ref="A52:G52"/>
    <mergeCell ref="A53:G53"/>
    <mergeCell ref="A54:G54"/>
    <mergeCell ref="A40:G40"/>
    <mergeCell ref="B36:G36"/>
    <mergeCell ref="A74:G74"/>
    <mergeCell ref="A77:G78"/>
    <mergeCell ref="A55:G55"/>
    <mergeCell ref="A56:G56"/>
    <mergeCell ref="A62:G62"/>
    <mergeCell ref="A57:G57"/>
    <mergeCell ref="A58:G58"/>
    <mergeCell ref="A59:G59"/>
    <mergeCell ref="A60:G60"/>
    <mergeCell ref="A61:G61"/>
    <mergeCell ref="B63:G63"/>
  </mergeCells>
  <phoneticPr fontId="2" type="noConversion"/>
  <dataValidations disablePrompts="1" count="1">
    <dataValidation type="list" allowBlank="1" showInputMessage="1" showErrorMessage="1" sqref="C193" xr:uid="{00000000-0002-0000-0000-000000000000}">
      <formula1>"4, 6,15"</formula1>
    </dataValidation>
  </dataValidations>
  <pageMargins left="0.74803149606299213" right="0.39370078740157483" top="0.39370078740157483" bottom="0.39370078740157483" header="0" footer="0"/>
  <pageSetup paperSize="9" scale="48" fitToHeight="3" orientation="portrait" r:id="rId1"/>
  <headerFooter alignWithMargins="0">
    <oddFooter>&amp;R&amp;P</oddFooter>
  </headerFooter>
  <rowBreaks count="2" manualBreakCount="2">
    <brk id="78" min="1" max="6" man="1"/>
    <brk id="146"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workbookViewId="0">
      <selection activeCell="D5" sqref="D5"/>
    </sheetView>
  </sheetViews>
  <sheetFormatPr defaultRowHeight="13.2" x14ac:dyDescent="0.25"/>
  <cols>
    <col min="1" max="1" width="9.109375" style="29"/>
    <col min="2" max="2" width="33.6640625" style="29" customWidth="1"/>
    <col min="3" max="3" width="21.109375" style="29" customWidth="1"/>
    <col min="4" max="4" width="20" style="29" customWidth="1"/>
    <col min="5" max="5" width="24.33203125" style="29" customWidth="1"/>
  </cols>
  <sheetData>
    <row r="1" spans="1:5" ht="17.399999999999999" x14ac:dyDescent="0.25">
      <c r="A1" s="230" t="s">
        <v>113</v>
      </c>
      <c r="B1" s="230"/>
      <c r="C1" s="230"/>
      <c r="D1" s="230"/>
      <c r="E1" s="230"/>
    </row>
    <row r="2" spans="1:5" ht="17.399999999999999" x14ac:dyDescent="0.25">
      <c r="A2" s="24"/>
      <c r="B2" s="24"/>
      <c r="C2" s="24"/>
      <c r="D2" s="24"/>
      <c r="E2" s="24" t="s">
        <v>114</v>
      </c>
    </row>
    <row r="3" spans="1:5" ht="15.6" thickBot="1" x14ac:dyDescent="0.3">
      <c r="A3" s="25"/>
      <c r="B3" s="26"/>
      <c r="C3" s="26"/>
      <c r="D3" s="26"/>
      <c r="E3" s="26"/>
    </row>
    <row r="4" spans="1:5" ht="35.4" thickBot="1" x14ac:dyDescent="0.3">
      <c r="A4" s="27" t="s">
        <v>115</v>
      </c>
      <c r="B4" s="28" t="s">
        <v>116</v>
      </c>
      <c r="C4" s="28" t="s">
        <v>117</v>
      </c>
      <c r="D4" s="28" t="s">
        <v>66</v>
      </c>
      <c r="E4" s="28" t="s">
        <v>118</v>
      </c>
    </row>
    <row r="5" spans="1:5" ht="15.6" x14ac:dyDescent="0.25">
      <c r="A5" s="20">
        <v>1</v>
      </c>
      <c r="B5" s="20" t="s">
        <v>163</v>
      </c>
      <c r="C5" s="21">
        <v>700</v>
      </c>
      <c r="D5" s="22">
        <v>75</v>
      </c>
      <c r="E5" s="21">
        <f t="shared" ref="E5:E9" si="0">C5*D5</f>
        <v>52500</v>
      </c>
    </row>
    <row r="6" spans="1:5" ht="15.6" x14ac:dyDescent="0.25">
      <c r="A6" s="20">
        <v>2</v>
      </c>
      <c r="B6" s="20"/>
      <c r="C6" s="21"/>
      <c r="D6" s="22"/>
      <c r="E6" s="21">
        <f t="shared" si="0"/>
        <v>0</v>
      </c>
    </row>
    <row r="7" spans="1:5" ht="15.6" x14ac:dyDescent="0.25">
      <c r="A7" s="20">
        <v>3</v>
      </c>
      <c r="B7" s="20"/>
      <c r="C7" s="21"/>
      <c r="D7" s="22"/>
      <c r="E7" s="21">
        <f t="shared" si="0"/>
        <v>0</v>
      </c>
    </row>
    <row r="8" spans="1:5" ht="15.6" x14ac:dyDescent="0.25">
      <c r="A8" s="20">
        <v>4</v>
      </c>
      <c r="B8" s="20"/>
      <c r="C8" s="21"/>
      <c r="D8" s="22"/>
      <c r="E8" s="21">
        <f t="shared" si="0"/>
        <v>0</v>
      </c>
    </row>
    <row r="9" spans="1:5" ht="15.6" x14ac:dyDescent="0.25">
      <c r="A9" s="20">
        <v>5</v>
      </c>
      <c r="B9" s="20"/>
      <c r="C9" s="21"/>
      <c r="D9" s="22"/>
      <c r="E9" s="21">
        <f t="shared" si="0"/>
        <v>0</v>
      </c>
    </row>
    <row r="10" spans="1:5" ht="15.6" x14ac:dyDescent="0.25">
      <c r="A10" s="20">
        <v>6</v>
      </c>
      <c r="B10" s="20"/>
      <c r="C10" s="21"/>
      <c r="D10" s="22"/>
      <c r="E10" s="21"/>
    </row>
    <row r="11" spans="1:5" ht="15.6" x14ac:dyDescent="0.25">
      <c r="A11" s="231"/>
      <c r="B11" s="232" t="s">
        <v>119</v>
      </c>
      <c r="C11" s="19"/>
      <c r="D11" s="23">
        <f>SUM(D5:D10)</f>
        <v>75</v>
      </c>
      <c r="E11" s="19">
        <f>SUM(E5:E10)</f>
        <v>52500</v>
      </c>
    </row>
  </sheetData>
  <mergeCells count="2">
    <mergeCell ref="A1:E1"/>
    <mergeCell ref="A11: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БизнесПлан</vt:lpstr>
      <vt:lpstr>План продаж</vt:lpstr>
      <vt:lpstr>месСебест</vt:lpstr>
      <vt:lpstr>БизнесПлан!Область_печати</vt:lpstr>
    </vt:vector>
  </TitlesOfParts>
  <Company>Дом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Генчик</dc:creator>
  <cp:lastModifiedBy>николай шачнев</cp:lastModifiedBy>
  <cp:lastPrinted>2024-11-28T08:26:42Z</cp:lastPrinted>
  <dcterms:created xsi:type="dcterms:W3CDTF">2009-05-20T11:30:47Z</dcterms:created>
  <dcterms:modified xsi:type="dcterms:W3CDTF">2025-04-04T11:42:52Z</dcterms:modified>
</cp:coreProperties>
</file>