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8_{A33FCF3A-F6D7-4517-AED5-E9DEAB3E7CAF}" xr6:coauthVersionLast="37" xr6:coauthVersionMax="37" xr10:uidLastSave="{00000000-0000-0000-0000-000000000000}"/>
  <bookViews>
    <workbookView xWindow="0" yWindow="0" windowWidth="14256" windowHeight="13188" xr2:uid="{00000000-000D-0000-FFFF-FFFF00000000}"/>
  </bookViews>
  <sheets>
    <sheet name="БизнесПлан" sheetId="1" r:id="rId1"/>
    <sheet name="План продаж" sheetId="2" r:id="rId2"/>
  </sheets>
  <definedNames>
    <definedName name="месСебест">БизнесПлан!$E$166</definedName>
    <definedName name="месячнаяПрограмма">БизнесПлан!#REF!</definedName>
    <definedName name="_xlnm.Print_Area" localSheetId="0">БизнесПлан!$A$1:$G$212</definedName>
  </definedNames>
  <calcPr calcId="179021"/>
</workbook>
</file>

<file path=xl/calcChain.xml><?xml version="1.0" encoding="utf-8"?>
<calcChain xmlns="http://schemas.openxmlformats.org/spreadsheetml/2006/main">
  <c r="C93" i="1" l="1"/>
  <c r="F152" i="1"/>
  <c r="D11" i="2" l="1"/>
  <c r="C11" i="2"/>
  <c r="E9" i="2"/>
  <c r="E8" i="2"/>
  <c r="E7" i="2"/>
  <c r="E6" i="2"/>
  <c r="E5" i="2"/>
  <c r="E11" i="2" l="1"/>
  <c r="D192" i="1" s="1"/>
  <c r="E92" i="1"/>
  <c r="E97" i="1"/>
  <c r="C92" i="1"/>
  <c r="C85" i="1" l="1"/>
  <c r="C96" i="1" s="1"/>
  <c r="D196" i="1" l="1"/>
  <c r="D99" i="1" l="1"/>
  <c r="E95" i="1" s="1"/>
  <c r="F91" i="1"/>
  <c r="E98" i="1" l="1"/>
  <c r="E96" i="1"/>
  <c r="E93" i="1"/>
  <c r="E94" i="1"/>
  <c r="C23" i="1"/>
  <c r="E91" i="1"/>
  <c r="E69" i="1" l="1"/>
  <c r="C137" i="1"/>
  <c r="C170" i="1" l="1"/>
  <c r="C98" i="1"/>
  <c r="F69" i="1"/>
  <c r="G69" i="1" s="1"/>
  <c r="G70" i="1" s="1"/>
  <c r="C97" i="1" s="1"/>
  <c r="F97" i="1" s="1"/>
  <c r="F149" i="1"/>
  <c r="F153" i="1"/>
  <c r="F154" i="1"/>
  <c r="F155" i="1"/>
  <c r="F156" i="1"/>
  <c r="F157" i="1"/>
  <c r="D129" i="1" l="1"/>
  <c r="C94" i="1" s="1"/>
  <c r="F94" i="1" s="1"/>
  <c r="F145" i="1"/>
  <c r="D41" i="1"/>
  <c r="F146" i="1"/>
  <c r="F150" i="1"/>
  <c r="F151" i="1"/>
  <c r="F147" i="1"/>
  <c r="F148" i="1"/>
  <c r="F98" i="1"/>
  <c r="C168" i="1"/>
  <c r="F96" i="1"/>
  <c r="C169" i="1"/>
  <c r="C167" i="1" l="1" a="1"/>
  <c r="C167" i="1" s="1"/>
  <c r="C171" i="1" s="1"/>
  <c r="F158" i="1"/>
  <c r="C202" i="1"/>
  <c r="C204" i="1" s="1"/>
  <c r="C203" i="1" l="1"/>
  <c r="C205" i="1" s="1"/>
  <c r="C172" i="1"/>
  <c r="C178" i="1" s="1"/>
  <c r="C180" i="1" s="1"/>
  <c r="C181" i="1" s="1"/>
  <c r="C95" i="1"/>
  <c r="F95" i="1" s="1"/>
  <c r="C206" i="1" l="1"/>
  <c r="F99" i="1"/>
  <c r="C24" i="1" s="1"/>
  <c r="C99" i="1"/>
  <c r="C21" i="1" s="1"/>
  <c r="C207" i="1"/>
  <c r="C208" i="1" l="1"/>
</calcChain>
</file>

<file path=xl/sharedStrings.xml><?xml version="1.0" encoding="utf-8"?>
<sst xmlns="http://schemas.openxmlformats.org/spreadsheetml/2006/main" count="252" uniqueCount="221">
  <si>
    <t>в том числе:</t>
  </si>
  <si>
    <t>3.3. Реализация продукции</t>
  </si>
  <si>
    <t>Наименование затрат и документов</t>
  </si>
  <si>
    <t>Итого:</t>
  </si>
  <si>
    <t>Наименование затрат</t>
  </si>
  <si>
    <t>Стоимость (руб.)</t>
  </si>
  <si>
    <t>ВСЕГО ЗАТРАТ:</t>
  </si>
  <si>
    <t>Наименование составляющих цены</t>
  </si>
  <si>
    <t>Продукция</t>
  </si>
  <si>
    <t>6.1. Среднемесячная выручка от реализации продукции</t>
  </si>
  <si>
    <t>6.2. Среднемесячная прибыль и рентабельность производства продукции, товаров, услуг.</t>
  </si>
  <si>
    <t>Совокупный годовой (чистый) доход (строка 3, табл. №9 х 12)</t>
  </si>
  <si>
    <t>Совокупный годовой (чистый) доход подлежит налогообложению в установленном законом порядке.</t>
  </si>
  <si>
    <t xml:space="preserve">1.5. Общая стоимость проекта (руб.) </t>
  </si>
  <si>
    <t>Итог</t>
  </si>
  <si>
    <t>Взносы в фонды</t>
  </si>
  <si>
    <t>Зарплата на одного</t>
  </si>
  <si>
    <t>Количество работников</t>
  </si>
  <si>
    <t>ВСЕГО:</t>
  </si>
  <si>
    <t>подтверждающие документы прилагаются</t>
  </si>
  <si>
    <t>2.                СУЩЕСТВО ПРОЕКТА</t>
  </si>
  <si>
    <t>3. ПЛАН ПРОИЗВОДСТВА И СБЫТА ПРОДУКЦИИ, ТОВАРОВ, УСЛУГ.</t>
  </si>
  <si>
    <t>Стоимость, рублей</t>
  </si>
  <si>
    <t xml:space="preserve">4.1. Организационные затраты </t>
  </si>
  <si>
    <t>Таблица 1</t>
  </si>
  <si>
    <t xml:space="preserve">4.2. Общая стоимость проекта </t>
  </si>
  <si>
    <t>Источник финансирования</t>
  </si>
  <si>
    <t>Таблица 2</t>
  </si>
  <si>
    <t xml:space="preserve">Материальные запасы         </t>
  </si>
  <si>
    <t>Таблица 3</t>
  </si>
  <si>
    <t xml:space="preserve">Перечень затрат </t>
  </si>
  <si>
    <t>Единица измерения</t>
  </si>
  <si>
    <t>Общая стоимость, рублей</t>
  </si>
  <si>
    <t>Таблица 4</t>
  </si>
  <si>
    <t>Стоимость затрат, рублей</t>
  </si>
  <si>
    <t>№ п/п</t>
  </si>
  <si>
    <t>Таблица  5</t>
  </si>
  <si>
    <t>Наименование материала</t>
  </si>
  <si>
    <t>количество</t>
  </si>
  <si>
    <t>Стоимость 1 единицы материала, рублей</t>
  </si>
  <si>
    <t>Период, на который делаются запасы</t>
  </si>
  <si>
    <t>Таблица 6</t>
  </si>
  <si>
    <t>Наименование составляющих себестоимости продукции</t>
  </si>
  <si>
    <t>5.1 Себестоимость объема выпускаемой продукции,  товаров   услуг в месяц, рублей</t>
  </si>
  <si>
    <t>5.2. Цена реализации продукции</t>
  </si>
  <si>
    <t>Таблица 7</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</si>
  <si>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</si>
  <si>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Минимальная рентабельность ( строка 1 *строка 2 / 100%</t>
  </si>
  <si>
    <t>Минимальная рентабельность,%</t>
  </si>
  <si>
    <t>Средняя розничная цена реализации аналогичной продукции через торговую сеть, рублей</t>
  </si>
  <si>
    <t>6. ОБОСНОВАНИЕ СОСТОЯТЕЛЬНОСТИ ПРОЕКТА</t>
  </si>
  <si>
    <t>Минимальная цена реализации продукции, (строка 1 + строка 3), рублей</t>
  </si>
  <si>
    <t>Таблица 8</t>
  </si>
  <si>
    <t>Наименование показателя</t>
  </si>
  <si>
    <t>Среднемесячный объем реализации продукции в натуральном выражении</t>
  </si>
  <si>
    <t>Таблица 9</t>
  </si>
  <si>
    <t>Общий валовый доход в месяц (строка 3 таблицы 8)</t>
  </si>
  <si>
    <t>Рентабельность, % (строка 3/строка 2) х 100, %</t>
  </si>
  <si>
    <t>Планируемая цена реализации единицы продукции, рублей</t>
  </si>
  <si>
    <t>Себестоимость объема всей продукции в месяц (строка 5 таблицы 6)</t>
  </si>
  <si>
    <t>Валовый доход в месяц от реализации продукции (строка 1 х строка 2), рублей</t>
  </si>
  <si>
    <t>Общая стоимость проекта (руб.)</t>
  </si>
  <si>
    <t>СУЩЕСТВО ПРОЕКТА</t>
  </si>
  <si>
    <t>I. </t>
  </si>
  <si>
    <t>ИНФОРМАЦИОННЫЕ ДАННЫЕ</t>
  </si>
  <si>
    <t>ОБОСНОВАНИЕ СТОИМОСТИ ПРОЕКТА</t>
  </si>
  <si>
    <t>Количество</t>
  </si>
  <si>
    <t>Сумма затрат, рублей</t>
  </si>
  <si>
    <t>Сырье и материалы (из таблицы 5 в расчете на 1 месяц)</t>
  </si>
  <si>
    <t>Среднемесячная зарплата наемных работников</t>
  </si>
  <si>
    <t>Итого</t>
  </si>
  <si>
    <t>Наемные работники:</t>
  </si>
  <si>
    <t>Зарплата наемных работников</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</si>
  <si>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</si>
  <si>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</si>
  <si>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</si>
  <si>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Заработная плата за 1 месяц</t>
  </si>
  <si>
    <t>Аренда и коммунальные платеж за 1 месяц</t>
  </si>
  <si>
    <t>Прочие затраты за 1 месяц</t>
  </si>
  <si>
    <t>Затраты на аренду и коммунальные платежи</t>
  </si>
  <si>
    <t>Прочие среднемесячные затраты</t>
  </si>
  <si>
    <t>ед. измерения</t>
  </si>
  <si>
    <t>Реализация продукции</t>
  </si>
  <si>
    <t>Итого производственных расходов (полная себестоимость)</t>
  </si>
  <si>
    <t>5. РАСЧЕТ СЕБЕСТОИМОСТИ ПРОДУКЦИИ, ТОВАРОВ, УСЛУГ И ЦЕНЫ ИХ РЕАЛИЗАЦИИ</t>
  </si>
  <si>
    <t>Личные средства, р.</t>
  </si>
  <si>
    <t>Соц. Контракт, р.</t>
  </si>
  <si>
    <t>приказ Минфина России от 31 декабря 2016 г. N 257н</t>
  </si>
  <si>
    <t>приказ Минфина России от 15 ноября 2019 г. N 180н</t>
  </si>
  <si>
    <t>Налог</t>
  </si>
  <si>
    <t>Чистый доход в месяц (стр 1 минус стр 2 минус стр 3)</t>
  </si>
  <si>
    <t xml:space="preserve"> «____»___________202___ г.           ________________          ____________________
                                      подпись                        Ф.И.О
                                                                                          </t>
  </si>
  <si>
    <t>БИЗНЕС – ПЛАН</t>
  </si>
  <si>
    <t>Выберите ставку налога ------------------------------------&gt;&gt;&gt;</t>
  </si>
  <si>
    <t xml:space="preserve"> - до 10%: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</si>
  <si>
    <t xml:space="preserve"> - до 15%:  на  принятие  имущественных  обязательств,  необходимых  для  осуществления  предпринимательской деятельности (например, аренда)</t>
  </si>
  <si>
    <t xml:space="preserve"> - до 5%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</si>
  <si>
    <t xml:space="preserve"> - Оставшаяся  часть  денежной  выплаты  (или  вся  ее  сумма)  может  быть  направлена  на  приобретение  основных  средств, необходимых для осуществления предпринимательской деятельности.</t>
  </si>
  <si>
    <t xml:space="preserve"> - до 15%:  на  приобретение  материально-производственных запасов, необходимых для осуществления предпринимательской деятельности</t>
  </si>
  <si>
    <t>Разрешительная документация, программы, ЭЦП</t>
  </si>
  <si>
    <t>Другие организационные затраты</t>
  </si>
  <si>
    <t>Основные средства и инструмент</t>
  </si>
  <si>
    <t>* Материальные ценности, используемые в производстве и со сроком эксплуатации более 12 мес.</t>
  </si>
  <si>
    <t xml:space="preserve">4.3. Затраты на приобретение основных средств и инструмента * </t>
  </si>
  <si>
    <t>4.4. Прочие среднемесячные затраты и продвижение *</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</si>
  <si>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</si>
  <si>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</si>
  <si>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 xml:space="preserve">Размещение  и  продвижение   на  торговых площадках  в Интернет, в сервисах объявлений </t>
  </si>
  <si>
    <t>(Расчет налога примерный. Расчет налога не учитывает стоимость патента при Патентной системе налогообложения)</t>
  </si>
  <si>
    <t xml:space="preserve">1.1 Сведения о предпринимателе:
          </t>
  </si>
  <si>
    <t>1.2. Образование и квалификация предпринимателя:</t>
  </si>
  <si>
    <t xml:space="preserve">1.3. Вид предпринимательской деятельности: </t>
  </si>
  <si>
    <t xml:space="preserve"> Самозанятый</t>
  </si>
  <si>
    <t>1.4. Организационнно-правовая форма (Самозанятый/ИП):</t>
  </si>
  <si>
    <t>Сведения о предпринимателе:</t>
  </si>
  <si>
    <t>Образование и квалификация предпринимателя:</t>
  </si>
  <si>
    <t xml:space="preserve">Вид предпринимательской деятельности: </t>
  </si>
  <si>
    <t>Организационнно-правовая форма (Самозанятый/ИП):</t>
  </si>
  <si>
    <t>Намечаемые объемы реализации услуг (продукции) в месяц</t>
  </si>
  <si>
    <t>Таблица 8.1.</t>
  </si>
  <si>
    <t>№</t>
  </si>
  <si>
    <t>Наименование товара/группы товаров</t>
  </si>
  <si>
    <t>Цена</t>
  </si>
  <si>
    <t>Сумма</t>
  </si>
  <si>
    <t>ИТОГО:</t>
  </si>
  <si>
    <t xml:space="preserve"> Характеристики услуги: </t>
  </si>
  <si>
    <t>2.4. Планируемый объем продаж (выручка) за месяц:</t>
  </si>
  <si>
    <t xml:space="preserve">1.6. </t>
  </si>
  <si>
    <t>Место осуществления  предпринимательской деятельности:</t>
  </si>
  <si>
    <t xml:space="preserve"> Краткое описание производственного процесса:</t>
  </si>
  <si>
    <t xml:space="preserve">3.1. </t>
  </si>
  <si>
    <t xml:space="preserve">3.2. </t>
  </si>
  <si>
    <t>Условия, необходимые для реализации проекта:</t>
  </si>
  <si>
    <t>Себестоимость единицы продукции  (строка 6 табл. №6), рублей</t>
  </si>
  <si>
    <t>(см. план продаж)</t>
  </si>
  <si>
    <t>Срок окупаемости, мес.</t>
  </si>
  <si>
    <t xml:space="preserve"> * содержание основных средств, связь, транспорт, реклама, бухучет</t>
  </si>
  <si>
    <t>Размещение или продвижение на торговых площадках, сервисах объявлений и соцсетях</t>
  </si>
  <si>
    <t xml:space="preserve">Авторская SPA программа аквамассажа для головы и релаксационного массажа шейно-воротниковой зоны, это релаксирующая СПА процедура для головы с использованием аква-дуги, косметических средств премиум класса, массажеров и релаксационных техник массажа. Скрабирование кожи головы с использованием соляного скраба. Очищение кожи головы и волос с использованием шампуня, индивидуально подобранного для клиента. СПА уход для волос с использованием восстанавливающей маски. Паровая сауна для головы с импользованием эфирных масел премиум класса, на выбор клиента. Релаксационный массаж шейно-воротниковой зоны с использованием массажного масла. В завершении процедуры, сушка волос феном. </t>
  </si>
  <si>
    <t xml:space="preserve">Авторская SPA программа релаксационного аквамассажа, включает в себя аквамедитацию, это релаксирующая СПА процедура для головы с использованием аква-дуги, косметических средств премиум класса, массажеров и релаксационных техник массажа. Скрабирование кожи головы с использованием соляного скраба. Очищение кожи головы и волос с использованием шампуня, индивидуально подобранного для клиента. СПА уход для волос с использованием восстанавливающей маски. Паровая сауна для головы с импользованием эфирных масел премиум класса, на выбор клиента. Ванночка для ног с использованием магниевой соли и добавлением эфирных масел, на выбор клиента. Скрабированеие стоп с использованием соляного скраба. Релаксационный массаж ног до колена и рук с использованием массажного масла. В завершении процедуры, сушка волос феном. </t>
  </si>
  <si>
    <t xml:space="preserve">Авторская SPA программа релаксационного массажа для ног, эта процедура включает в себя ванночку для ног с использованием магниевой соли и добавлением эфирных масел премиум класса, на выбор клиента. Скрабированеие стоп с использованием соляного скраба. Релаксационный массаж ног до колена с использованием массажного масла. </t>
  </si>
  <si>
    <t>Авторская SPA программа релаксационного массажа для рук, эта процедура включает в себя ванночку для кистей рук с использованием магниевой соли и добавлением эфирных масел премиум класса, на выбор клиента. Скрабированеие кистей рук с использованием соляного скраба. Релаксационный массаж рук до локтя с использованием массажного масла.</t>
  </si>
  <si>
    <t>Встреча с клиентом,</t>
  </si>
  <si>
    <t xml:space="preserve">выяснить пожелания, </t>
  </si>
  <si>
    <t xml:space="preserve">проконсультировать по услуге, </t>
  </si>
  <si>
    <t>выдать чек</t>
  </si>
  <si>
    <t xml:space="preserve">очистить кожу головы и волос с использованием шампуня, </t>
  </si>
  <si>
    <t xml:space="preserve">нанести восстанавливающую маску, </t>
  </si>
  <si>
    <t xml:space="preserve">сделать паровую сауна для головы, </t>
  </si>
  <si>
    <t>сделать ванночку для ног,</t>
  </si>
  <si>
    <t xml:space="preserve">сделать скраб для ног, </t>
  </si>
  <si>
    <t>высушить волосы,</t>
  </si>
  <si>
    <t xml:space="preserve">предложить клиенту переодеться, для оказания услуги, </t>
  </si>
  <si>
    <t xml:space="preserve">сделать скрабирование и релаксационный массаж головы, </t>
  </si>
  <si>
    <t>сделать релаксационный массаж ног и рук,</t>
  </si>
  <si>
    <t>УФ подогреватель полотенец</t>
  </si>
  <si>
    <t xml:space="preserve">Фен </t>
  </si>
  <si>
    <t>Зеркало настенное</t>
  </si>
  <si>
    <t>Тумба для ханения полотенец, халатов, тапочек</t>
  </si>
  <si>
    <t>Стеллаж для хранения косметики</t>
  </si>
  <si>
    <t>Столик мастера</t>
  </si>
  <si>
    <t>Столик гримерный</t>
  </si>
  <si>
    <t>Стул для клиента</t>
  </si>
  <si>
    <t>Стул для мастера</t>
  </si>
  <si>
    <t>Колонка для расслабляющей музыки</t>
  </si>
  <si>
    <t>Банкетка</t>
  </si>
  <si>
    <t>Ширма</t>
  </si>
  <si>
    <t>Шампунь для волос</t>
  </si>
  <si>
    <t xml:space="preserve">Маска для волос </t>
  </si>
  <si>
    <t>Набор полотенец</t>
  </si>
  <si>
    <t>шт</t>
  </si>
  <si>
    <t>Халат</t>
  </si>
  <si>
    <t>Массажное масло</t>
  </si>
  <si>
    <t>Соль магниевая</t>
  </si>
  <si>
    <t>Соляной скраб лоя волос и тела</t>
  </si>
  <si>
    <t>Массажная рассческа</t>
  </si>
  <si>
    <t>Массажер "Мурашка Антистресс"</t>
  </si>
  <si>
    <t>Массажный гребень</t>
  </si>
  <si>
    <t>Щетка для мытья головы силиконовая</t>
  </si>
  <si>
    <t>Массажер ручной роликовый</t>
  </si>
  <si>
    <t>услуга</t>
  </si>
  <si>
    <t>Авторская SPA программа релаксационного  аквамассажа</t>
  </si>
  <si>
    <t>Авторская SPA программа аквамассажа для головы и релаксационного массажа шейно-воротниковой зоны</t>
  </si>
  <si>
    <t>Авторская SPA программа релаксационного массажа для ног</t>
  </si>
  <si>
    <t>Авторская SPA программа релаксационного массажа для рук</t>
  </si>
  <si>
    <t>СПА кушетка с раковиной и ванночкой для ног</t>
  </si>
  <si>
    <t>Вешалка для одежды</t>
  </si>
  <si>
    <t>Напольный светильник</t>
  </si>
  <si>
    <t>Плед для массажной кушетки</t>
  </si>
  <si>
    <t xml:space="preserve">ИНН </t>
  </si>
  <si>
    <t xml:space="preserve">Дата рождения: </t>
  </si>
  <si>
    <t>предпринимательского проекта : Оказание услуг СПА массажа</t>
  </si>
  <si>
    <t>Фамилия, имя и отчество (последнее - при наличии) предпринимателя: Иванова Юлия Владимировна</t>
  </si>
  <si>
    <t xml:space="preserve">Адрес регистрации: 443033, г. Самара, </t>
  </si>
  <si>
    <t xml:space="preserve">Номер тел.:   E-mail: </t>
  </si>
  <si>
    <t>Уровень (вид) образования: высшее</t>
  </si>
  <si>
    <t>Наименование учебного учреждения: ГОУ ВПО "Самарский государственный университет"</t>
  </si>
  <si>
    <t>Квалификация/специальность по диплому: Юрист/юриспруденция</t>
  </si>
  <si>
    <t>Факты, подтверждающие квалификацию по выбранному виду деятельности (если вид деятельности не совпадает с основным образованием): Сертификат о прохождении курса "SPA-ТЕХНОЛОГИИ" в ЧОУ ДПО "Секрет", в 2024г. Диплом о прохождении обучения по программе: "Основы предпринимательской деятельности" в ЧПОУ "Академия Бизнеса", в 2022г.</t>
  </si>
  <si>
    <t>Продукция/услуги: Программа релаксационного аквамассажа. Программа релаксационного аквамассажа головы и шейно-воротниковой зоны. Программа релаксационного массажа стоп. Программа релаксационного массажа рук.</t>
  </si>
  <si>
    <t>Адрес: 443547, Самарская область, Волжский муниципальный район</t>
  </si>
  <si>
    <t>Тип помещения: Офисное помещение</t>
  </si>
  <si>
    <t>Право использования (собственность/аренда): Аренда кабинета в офисном помещении</t>
  </si>
  <si>
    <t>Используемая площадь: 8,6 кв.м для размещения кушетки и рабочее пространсво</t>
  </si>
  <si>
    <r>
      <rPr>
        <b/>
        <sz val="14"/>
        <color theme="1"/>
        <rFont val="Courier New"/>
        <family val="3"/>
        <charset val="204"/>
      </rPr>
      <t>2.1. Полное название вида предпринимательской деятельности с указанием кодов ОКВЭД:</t>
    </r>
    <r>
      <rPr>
        <sz val="12"/>
        <color theme="1"/>
        <rFont val="Courier New"/>
        <family val="3"/>
        <charset val="204"/>
      </rPr>
      <t xml:space="preserve">  Предоставление услуг парикмахерскими и салонами красоты</t>
    </r>
  </si>
  <si>
    <r>
      <rPr>
        <b/>
        <sz val="14"/>
        <color theme="1"/>
        <rFont val="Courier New"/>
        <family val="3"/>
        <charset val="204"/>
      </rPr>
      <t>2.2. Полное перечисление выпускаемой продукции, товаров, услуг и т.д.:</t>
    </r>
    <r>
      <rPr>
        <sz val="12"/>
        <color theme="1"/>
        <rFont val="Courier New"/>
        <family val="3"/>
        <charset val="204"/>
      </rPr>
      <t xml:space="preserve"> Программа релаксационного аквамассажа. Программа релаксационного аквамассажа головы и шейно-воротниковой зоны. Программа релаксационного массажа стоп. Программа релаксационного массажа рук.</t>
    </r>
  </si>
  <si>
    <t xml:space="preserve">2.3.
</t>
  </si>
  <si>
    <r>
      <rPr>
        <b/>
        <sz val="14"/>
        <color theme="1"/>
        <rFont val="Courier New"/>
        <family val="3"/>
        <charset val="204"/>
      </rPr>
      <t>2.5. Время, необходимое для начала деятельности:</t>
    </r>
    <r>
      <rPr>
        <sz val="12"/>
        <color theme="1"/>
        <rFont val="Courier New"/>
        <family val="3"/>
        <charset val="204"/>
      </rPr>
      <t xml:space="preserve"> 2 месяца</t>
    </r>
  </si>
  <si>
    <r>
      <rPr>
        <b/>
        <sz val="14"/>
        <color theme="1"/>
        <rFont val="Courier New"/>
        <family val="3"/>
        <charset val="204"/>
      </rPr>
      <t>2.6. Требуется ли разрешение соответствующих органов (СЭС, пожарная охрана и т.д.):</t>
    </r>
    <r>
      <rPr>
        <sz val="12"/>
        <color theme="1"/>
        <rFont val="Courier New"/>
        <family val="3"/>
        <charset val="204"/>
      </rPr>
      <t xml:space="preserve"> не требуется. Офисное помещение обеспечено всеми системами.</t>
    </r>
  </si>
  <si>
    <r>
      <t xml:space="preserve">2.7. Имеющиеся активы для реализации преокта: </t>
    </r>
    <r>
      <rPr>
        <sz val="14"/>
        <color theme="1"/>
        <rFont val="Courier New"/>
        <family val="3"/>
        <charset val="204"/>
      </rPr>
      <t>нет</t>
    </r>
  </si>
  <si>
    <r>
      <t>приобретение основных средств, материальных запасов (перечислить)</t>
    </r>
    <r>
      <rPr>
        <sz val="12"/>
        <color theme="1"/>
        <rFont val="Courier New"/>
        <family val="3"/>
        <charset val="204"/>
      </rPr>
      <t xml:space="preserve">: СПА кушетка с раковинной и ванночкой для ног, УФ подогреватель полотенец, фен, светильник напольный, зеркало настенное, тумба для хранения (полотенец, халатов, тапочек, шапочек и пр.), стеллаж для хранения косметики, столик мастера, столик гримерный (использоваться будет для СПА массажа рук, а так же как столик приставной с зеркалом для сушки волос), стул для клиента, стул для мастера, колонка (для воспроизведения расслабляющей музыки), вешалка для одежды, банкетка/скамья на входную зону, ширма (для приватности во время переодевания и подготовки клиента к процедуре).       
</t>
    </r>
  </si>
  <si>
    <r>
      <t>помещение, энергоносители (эл.энергия, вода, газ)</t>
    </r>
    <r>
      <rPr>
        <sz val="12"/>
        <color theme="1"/>
        <rFont val="Courier New"/>
        <family val="3"/>
        <charset val="204"/>
      </rPr>
      <t xml:space="preserve">: Электроэнергия, отопление, вода и канализация есть в салоне красоты.
</t>
    </r>
  </si>
  <si>
    <r>
      <t>инструмент (перечислить)</t>
    </r>
    <r>
      <rPr>
        <sz val="12"/>
        <color theme="1"/>
        <rFont val="Courier New"/>
        <family val="3"/>
        <charset val="204"/>
      </rPr>
      <t xml:space="preserve">: Массажная расческа, массажер "Мурашка Антистресс", массажный гребень, щетка для мытья головы силиконовая, массажер ручной роликовый. </t>
    </r>
  </si>
  <si>
    <r>
      <rPr>
        <u/>
        <sz val="12"/>
        <color theme="1"/>
        <rFont val="Courier New"/>
        <family val="3"/>
        <charset val="204"/>
      </rPr>
      <t>сырье, материалы, покупные комплектующие изделия (перечислить)</t>
    </r>
    <r>
      <rPr>
        <sz val="12"/>
        <color theme="1"/>
        <rFont val="Courier New"/>
        <family val="3"/>
        <charset val="204"/>
      </rPr>
      <t>: Шампуни для всех видов волос, макса для волос, массажное масло, соль морская магниевая, скраб соляной для волос и тела, набор полотенец, халаты для клиентов, плаед для кушетки.</t>
    </r>
  </si>
  <si>
    <t>Конкурентная способность (наличие конкурента): В районе офисного помещения и в Южном городе в целом, оказание  услуг по СПА аквамассажу, не предоставляет ни один салон красоты. В целом данная услуга в г.Самара не является распространенной на данный момент и только 3 салона красоты могут предоставить данную услугу. Все они находятся на достаточной отдаленности от офисного помещения, где я планирую оказывать данную услугу. Так как в Южном городе такую услугу не оказывают совсем, моя студия не будет иметь конкурентов в этом районе. Что позволяет занять данную нишу и стать монополистом в этой сфере услуг. Вместе с тем, услуга по оказанию СПА аквамассажа становится достаточно модной и популярной, все больше и больше людей ее полюбили и стали преданными поклонниками, т.к. это новая и очень приятная процедура, которая позволяет расслабиться, отпустить напряжение в теле и мыслях, погрузиться в состояние удовольствия и релакса. Так же преимуществом будет являться тот факт, что по соседству в данном офисном помещении  располагаются кабинеты с услугами маникюра, педикюра, косметолога и наращивания ресниц, что повышает вероятность заинтересованности моей услугой мимо проходящих клиентов находящихся по соседству мастеров.</t>
  </si>
  <si>
    <t xml:space="preserve">Основной сегмент клиентов (кто в основном покупает продукцию/услуги): Данная услуга подходит как для мужчин, так и для женщин, со средним и высоким уровнем дохода.  </t>
  </si>
  <si>
    <t>Уровень цены (по сравнению с аналогом): Стоимость услуги будет ниже аналогов: 3 000 руб. против 3500 - 5000 руб. за подобную услугу, которую оказывают конкуренты.</t>
  </si>
  <si>
    <t>Каналы сбыта: Реализация услуг в спа студии которая будет находиться в офисном помещении.</t>
  </si>
  <si>
    <t>Реклама (необходимость, её виды): Реклама в соц.сетях, Аито, Яндекс директ</t>
  </si>
  <si>
    <r>
      <t xml:space="preserve">Доля от выплаты гражданину по соцконтракту, % </t>
    </r>
    <r>
      <rPr>
        <b/>
        <sz val="16"/>
        <color theme="1"/>
        <rFont val="Arial"/>
        <family val="2"/>
        <charset val="204"/>
      </rPr>
      <t>*</t>
    </r>
  </si>
  <si>
    <r>
      <t xml:space="preserve"> * -</t>
    </r>
    <r>
      <rPr>
        <b/>
        <i/>
        <sz val="8"/>
        <color theme="1"/>
        <rFont val="Courier New"/>
        <family val="3"/>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</si>
</sst>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р.&quot;_-;\-* #,##0.00&quot;р.&quot;_-;_-* &quot;-&quot;??&quot;р.&quot;_-;_-@_-"/>
    <numFmt numFmtId="165" formatCode="#,##0.00&quot;р.&quot;"/>
  </numFmts>
  <fonts count="27" x14ac:knownFonts="1">
    <font>
      <sz val="10"/>
      <name val="Arial Cyr"/>
      <charset val="204"/>
    </font>
    <font>
      <sz val="10"/>
      <name val="Arial Cyr"/>
      <charset val="204"/>
    </font>
    <font>
      <sz val="8"/>
      <name val="Arial Cyr"/>
      <charset val="204"/>
    </font>
    <font>
      <sz val="12"/>
      <name val="Courier New"/>
      <family val="3"/>
      <charset val="204"/>
    </font>
    <font>
      <b/>
      <sz val="12"/>
      <name val="Courier New"/>
      <family val="3"/>
      <charset val="204"/>
    </font>
    <font>
      <sz val="12"/>
      <name val="Arial"/>
      <family val="2"/>
      <charset val="204"/>
    </font>
    <font>
      <b/>
      <sz val="12"/>
      <name val="Arial"/>
      <family val="2"/>
      <charset val="204"/>
    </font>
    <font>
      <b/>
      <sz val="12"/>
      <color rgb="FF0000CC"/>
      <name val="Arial"/>
      <family val="2"/>
      <charset val="204"/>
    </font>
    <font>
      <sz val="12"/>
      <color rgb="FF0000FF"/>
      <name val="Courier New"/>
      <family val="3"/>
      <charset val="204"/>
    </font>
    <font>
      <sz val="14"/>
      <name val="Arial"/>
      <family val="2"/>
      <charset val="204"/>
    </font>
    <font>
      <sz val="10"/>
      <name val="Arial"/>
      <family val="2"/>
      <charset val="204"/>
    </font>
    <font>
      <sz val="12"/>
      <color theme="1"/>
      <name val="Courier New"/>
      <family val="3"/>
      <charset val="204"/>
    </font>
    <font>
      <b/>
      <sz val="18"/>
      <color theme="1"/>
      <name val="Courier New"/>
      <family val="3"/>
      <charset val="204"/>
    </font>
    <font>
      <b/>
      <sz val="16"/>
      <color theme="1"/>
      <name val="Courier New"/>
      <family val="3"/>
      <charset val="204"/>
    </font>
    <font>
      <b/>
      <sz val="14"/>
      <color theme="1"/>
      <name val="Courier New"/>
      <family val="3"/>
      <charset val="204"/>
    </font>
    <font>
      <b/>
      <sz val="12"/>
      <color theme="1"/>
      <name val="Courier New"/>
      <family val="3"/>
      <charset val="204"/>
    </font>
    <font>
      <sz val="14"/>
      <color theme="1"/>
      <name val="Courier New"/>
      <family val="3"/>
      <charset val="204"/>
    </font>
    <font>
      <u/>
      <sz val="12"/>
      <color theme="1"/>
      <name val="Courier New"/>
      <family val="3"/>
      <charset val="204"/>
    </font>
    <font>
      <b/>
      <sz val="10"/>
      <color theme="1"/>
      <name val="Courier New"/>
      <family val="3"/>
      <charset val="204"/>
    </font>
    <font>
      <sz val="12"/>
      <color theme="1"/>
      <name val="Arial"/>
      <family val="2"/>
      <charset val="204"/>
    </font>
    <font>
      <b/>
      <sz val="12"/>
      <color theme="1"/>
      <name val="Arial"/>
      <family val="2"/>
      <charset val="204"/>
    </font>
    <font>
      <b/>
      <sz val="16"/>
      <color theme="1"/>
      <name val="Arial"/>
      <family val="2"/>
      <charset val="204"/>
    </font>
    <font>
      <sz val="8"/>
      <color theme="1"/>
      <name val="Arial"/>
      <family val="2"/>
      <charset val="204"/>
    </font>
    <font>
      <i/>
      <sz val="8"/>
      <color theme="1"/>
      <name val="Courier New"/>
      <family val="3"/>
      <charset val="204"/>
    </font>
    <font>
      <b/>
      <i/>
      <sz val="8"/>
      <color theme="1"/>
      <name val="Courier New"/>
      <family val="3"/>
      <charset val="204"/>
    </font>
    <font>
      <i/>
      <sz val="10"/>
      <color theme="1"/>
      <name val="Courier New"/>
      <family val="3"/>
      <charset val="204"/>
    </font>
    <font>
      <sz val="10"/>
      <color theme="1"/>
      <name val="Courier New"/>
      <family val="3"/>
      <charset val="204"/>
    </font>
  </fonts>
  <fills count="8">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2"/>
        <bgColor indexed="27"/>
      </patternFill>
    </fill>
    <fill>
      <patternFill patternType="solid">
        <fgColor rgb="FFCCFFCC"/>
        <bgColor indexed="64"/>
      </patternFill>
    </fill>
    <fill>
      <patternFill patternType="solid">
        <fgColor rgb="FFCCFFCC"/>
        <bgColor indexed="27"/>
      </patternFill>
    </fill>
    <fill>
      <patternFill patternType="solid">
        <fgColor theme="0" tint="-4.9989318521683403E-2"/>
        <bgColor indexed="64"/>
      </patternFill>
    </fill>
  </fills>
  <borders count="4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style="thick">
        <color indexed="8"/>
      </left>
      <right style="thick">
        <color indexed="8"/>
      </right>
      <top style="thick">
        <color indexed="8"/>
      </top>
      <bottom style="thick">
        <color indexed="8"/>
      </bottom>
      <diagonal/>
    </border>
    <border>
      <left style="thin">
        <color indexed="8"/>
      </left>
      <right/>
      <top style="thin">
        <color indexed="64"/>
      </top>
      <bottom/>
      <diagonal/>
    </border>
    <border>
      <left/>
      <right style="thin">
        <color indexed="8"/>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8"/>
      </top>
      <bottom style="thin">
        <color indexed="64"/>
      </bottom>
      <diagonal/>
    </border>
    <border>
      <left/>
      <right style="medium">
        <color indexed="64"/>
      </right>
      <top style="medium">
        <color indexed="64"/>
      </top>
      <bottom style="medium">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34">
    <xf numFmtId="0" fontId="0" fillId="0" borderId="0" xfId="0"/>
    <xf numFmtId="0" fontId="3" fillId="0" borderId="0" xfId="0" applyFont="1"/>
    <xf numFmtId="0" fontId="4" fillId="0" borderId="0" xfId="0" applyFont="1"/>
    <xf numFmtId="0" fontId="3" fillId="0" borderId="0" xfId="0" applyFont="1" applyBorder="1" applyAlignment="1" applyProtection="1">
      <alignment horizontal="left" vertical="top" wrapText="1"/>
      <protection locked="0"/>
    </xf>
    <xf numFmtId="0" fontId="5" fillId="0" borderId="0" xfId="0" applyFont="1" applyAlignment="1">
      <alignment vertical="center"/>
    </xf>
    <xf numFmtId="0" fontId="5" fillId="0" borderId="0" xfId="0" applyFont="1"/>
    <xf numFmtId="0" fontId="6" fillId="0" borderId="0" xfId="0" applyFont="1"/>
    <xf numFmtId="0" fontId="5" fillId="0" borderId="0" xfId="0" applyFont="1" applyBorder="1"/>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0" xfId="0" applyFont="1" applyProtection="1">
      <protection locked="0"/>
    </xf>
    <xf numFmtId="0" fontId="5" fillId="0" borderId="0" xfId="0" applyFont="1" applyBorder="1" applyAlignment="1" applyProtection="1">
      <alignment vertical="top" wrapText="1"/>
    </xf>
    <xf numFmtId="0" fontId="6" fillId="0" borderId="0" xfId="0" applyFont="1" applyBorder="1"/>
    <xf numFmtId="0" fontId="5" fillId="0" borderId="0" xfId="0" applyFont="1" applyAlignment="1">
      <alignment wrapText="1"/>
    </xf>
    <xf numFmtId="0" fontId="5" fillId="0" borderId="0" xfId="0" applyFont="1" applyAlignment="1"/>
    <xf numFmtId="0" fontId="5" fillId="0" borderId="0" xfId="0" applyFont="1" applyAlignment="1">
      <alignment horizontal="center" wrapText="1"/>
    </xf>
    <xf numFmtId="0" fontId="5" fillId="0" borderId="0" xfId="0" applyFont="1" applyAlignment="1">
      <alignment horizontal="lef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165" fontId="6" fillId="2" borderId="2" xfId="0" applyNumberFormat="1" applyFont="1" applyFill="1" applyBorder="1" applyAlignment="1" applyProtection="1">
      <alignment horizontal="center" vertical="center" shrinkToFit="1"/>
    </xf>
    <xf numFmtId="0" fontId="5" fillId="3" borderId="2" xfId="0" applyFont="1" applyFill="1" applyBorder="1" applyAlignment="1" applyProtection="1">
      <alignment horizontal="left" vertical="center" wrapText="1"/>
      <protection locked="0"/>
    </xf>
    <xf numFmtId="165" fontId="7" fillId="4" borderId="15" xfId="1" applyNumberFormat="1" applyFont="1" applyFill="1" applyBorder="1" applyAlignment="1" applyProtection="1">
      <alignment horizontal="center" vertical="center" shrinkToFit="1"/>
      <protection locked="0"/>
    </xf>
    <xf numFmtId="3" fontId="7" fillId="4" borderId="15" xfId="1" applyNumberFormat="1" applyFont="1" applyFill="1" applyBorder="1" applyAlignment="1" applyProtection="1">
      <alignment horizontal="center" vertical="center" shrinkToFit="1"/>
      <protection locked="0"/>
    </xf>
    <xf numFmtId="3" fontId="6" fillId="2" borderId="2" xfId="0" applyNumberFormat="1" applyFont="1" applyFill="1" applyBorder="1" applyAlignment="1" applyProtection="1">
      <alignment horizontal="center" vertical="center" shrinkToFit="1"/>
    </xf>
    <xf numFmtId="0" fontId="9" fillId="0" borderId="0" xfId="0" applyFont="1" applyAlignment="1" applyProtection="1">
      <alignment horizontal="center" vertical="center"/>
      <protection locked="0"/>
    </xf>
    <xf numFmtId="0" fontId="5" fillId="0" borderId="0" xfId="0" applyFont="1" applyAlignment="1" applyProtection="1">
      <alignment horizontal="right" vertical="center"/>
      <protection locked="0"/>
    </xf>
    <xf numFmtId="0" fontId="10" fillId="0" borderId="0" xfId="0" applyFont="1" applyProtection="1">
      <protection locked="0"/>
    </xf>
    <xf numFmtId="0" fontId="9" fillId="0" borderId="3" xfId="0" applyFont="1" applyBorder="1" applyAlignment="1" applyProtection="1">
      <alignment horizontal="center" vertical="center" wrapText="1"/>
      <protection locked="0"/>
    </xf>
    <xf numFmtId="0" fontId="9" fillId="0" borderId="35" xfId="0" applyFont="1" applyBorder="1" applyAlignment="1" applyProtection="1">
      <alignment horizontal="center" vertical="center" wrapText="1"/>
      <protection locked="0"/>
    </xf>
    <xf numFmtId="0" fontId="0" fillId="0" borderId="0" xfId="0" applyProtection="1">
      <protection locked="0"/>
    </xf>
    <xf numFmtId="0" fontId="8" fillId="0" borderId="0" xfId="0" applyFont="1" applyBorder="1" applyAlignment="1" applyProtection="1">
      <alignment horizontal="left" vertical="top" wrapText="1"/>
      <protection locked="0"/>
    </xf>
    <xf numFmtId="0" fontId="3" fillId="0" borderId="43" xfId="0" applyFont="1" applyBorder="1"/>
    <xf numFmtId="0" fontId="8" fillId="0" borderId="36" xfId="0" applyFont="1" applyBorder="1" applyAlignment="1" applyProtection="1">
      <alignment vertical="top" wrapText="1"/>
      <protection locked="0"/>
    </xf>
    <xf numFmtId="0" fontId="8" fillId="0" borderId="43" xfId="0" applyFont="1" applyBorder="1" applyAlignment="1" applyProtection="1">
      <alignment vertical="top" wrapText="1"/>
      <protection locked="0"/>
    </xf>
    <xf numFmtId="0" fontId="11" fillId="0" borderId="34" xfId="0" applyFont="1" applyBorder="1" applyAlignment="1" applyProtection="1">
      <alignment vertical="top" wrapText="1"/>
      <protection locked="0"/>
    </xf>
    <xf numFmtId="0" fontId="3" fillId="0" borderId="0" xfId="0" applyFont="1" applyBorder="1" applyAlignment="1" applyProtection="1">
      <alignment horizontal="left" vertical="top" wrapText="1"/>
      <protection locked="0"/>
    </xf>
    <xf numFmtId="0" fontId="9" fillId="0" borderId="0" xfId="0" applyFont="1" applyAlignment="1" applyProtection="1">
      <alignment horizontal="center" vertical="center"/>
      <protection locked="0"/>
    </xf>
    <xf numFmtId="0" fontId="5" fillId="2" borderId="8" xfId="0" applyFont="1" applyFill="1" applyBorder="1" applyAlignment="1" applyProtection="1">
      <alignment horizontal="left" vertical="center" wrapText="1"/>
    </xf>
    <xf numFmtId="0" fontId="5" fillId="2" borderId="25" xfId="0" applyFont="1" applyFill="1" applyBorder="1" applyAlignment="1" applyProtection="1">
      <alignment horizontal="left" vertical="center" wrapText="1"/>
    </xf>
    <xf numFmtId="0" fontId="12" fillId="0" borderId="0" xfId="0" applyFont="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4" fillId="7" borderId="0" xfId="0" applyFont="1" applyFill="1" applyAlignment="1" applyProtection="1">
      <alignment horizontal="left"/>
      <protection locked="0"/>
    </xf>
    <xf numFmtId="0" fontId="15" fillId="7" borderId="0" xfId="0" applyFont="1" applyFill="1" applyProtection="1">
      <protection locked="0"/>
    </xf>
    <xf numFmtId="0" fontId="14" fillId="0" borderId="19" xfId="0" applyFont="1" applyBorder="1" applyAlignment="1" applyProtection="1">
      <alignment vertical="top" wrapText="1"/>
      <protection locked="0"/>
    </xf>
    <xf numFmtId="0" fontId="14" fillId="0" borderId="29" xfId="0" applyFont="1" applyBorder="1" applyAlignment="1" applyProtection="1">
      <alignment vertical="top" wrapText="1"/>
      <protection locked="0"/>
    </xf>
    <xf numFmtId="0" fontId="14" fillId="0" borderId="30" xfId="0" applyFont="1" applyBorder="1" applyAlignment="1" applyProtection="1">
      <alignment vertical="top" wrapText="1"/>
      <protection locked="0"/>
    </xf>
    <xf numFmtId="0" fontId="11" fillId="0" borderId="14" xfId="0" applyFont="1" applyBorder="1" applyAlignment="1" applyProtection="1">
      <alignment vertical="top" wrapText="1"/>
      <protection locked="0"/>
    </xf>
    <xf numFmtId="0" fontId="11" fillId="0" borderId="29" xfId="0" applyFont="1" applyBorder="1" applyAlignment="1" applyProtection="1">
      <alignment vertical="top" wrapText="1"/>
      <protection locked="0"/>
    </xf>
    <xf numFmtId="0" fontId="11" fillId="0" borderId="30" xfId="0" applyFont="1" applyBorder="1" applyAlignment="1" applyProtection="1">
      <alignment vertical="top" wrapText="1"/>
      <protection locked="0"/>
    </xf>
    <xf numFmtId="0" fontId="11" fillId="0" borderId="14" xfId="0" applyFont="1" applyBorder="1" applyAlignment="1" applyProtection="1">
      <alignment horizontal="left" vertical="top" wrapText="1"/>
      <protection locked="0"/>
    </xf>
    <xf numFmtId="0" fontId="11" fillId="0" borderId="29" xfId="0" applyFont="1" applyBorder="1" applyAlignment="1" applyProtection="1">
      <alignment horizontal="left" vertical="top" wrapText="1"/>
      <protection locked="0"/>
    </xf>
    <xf numFmtId="0" fontId="11" fillId="0" borderId="30" xfId="0" applyFont="1" applyBorder="1" applyAlignment="1" applyProtection="1">
      <alignment horizontal="left" vertical="top" wrapText="1"/>
      <protection locked="0"/>
    </xf>
    <xf numFmtId="0" fontId="14" fillId="0" borderId="14" xfId="0" applyFont="1" applyBorder="1" applyAlignment="1" applyProtection="1">
      <alignment vertical="top" wrapText="1"/>
      <protection locked="0"/>
    </xf>
    <xf numFmtId="0" fontId="14" fillId="0" borderId="32" xfId="0" applyFont="1" applyBorder="1" applyAlignment="1" applyProtection="1">
      <alignment vertical="top" wrapText="1"/>
      <protection locked="0"/>
    </xf>
    <xf numFmtId="0" fontId="14" fillId="0" borderId="33" xfId="0" applyFont="1" applyBorder="1" applyAlignment="1" applyProtection="1">
      <alignment vertical="top" wrapText="1"/>
      <protection locked="0"/>
    </xf>
    <xf numFmtId="0" fontId="11" fillId="0" borderId="0"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4" fillId="0" borderId="0" xfId="0" applyFont="1" applyAlignment="1" applyProtection="1">
      <alignment horizontal="left" vertical="top"/>
      <protection locked="0"/>
    </xf>
    <xf numFmtId="165" fontId="15" fillId="2" borderId="3" xfId="0" applyNumberFormat="1" applyFont="1" applyFill="1" applyBorder="1" applyAlignment="1" applyProtection="1">
      <alignment horizontal="center" vertical="center" shrinkToFit="1"/>
    </xf>
    <xf numFmtId="0" fontId="11" fillId="0" borderId="0" xfId="0" applyFont="1" applyBorder="1" applyAlignment="1" applyProtection="1">
      <alignment vertical="top" wrapText="1"/>
      <protection locked="0"/>
    </xf>
    <xf numFmtId="0" fontId="11" fillId="0" borderId="0" xfId="0" applyFont="1" applyAlignment="1" applyProtection="1">
      <alignment horizontal="left" vertical="top"/>
      <protection locked="0"/>
    </xf>
    <xf numFmtId="0" fontId="11" fillId="0" borderId="0" xfId="0" applyFont="1" applyProtection="1">
      <protection locked="0"/>
    </xf>
    <xf numFmtId="165" fontId="15" fillId="0" borderId="0" xfId="0" applyNumberFormat="1" applyFont="1" applyBorder="1" applyAlignment="1" applyProtection="1">
      <alignment horizontal="center" vertical="center" shrinkToFit="1"/>
      <protection locked="0"/>
    </xf>
    <xf numFmtId="0" fontId="11" fillId="0" borderId="0" xfId="0" applyFont="1" applyAlignment="1" applyProtection="1">
      <alignment horizontal="left" vertical="top" wrapText="1" indent="2"/>
      <protection locked="0"/>
    </xf>
    <xf numFmtId="0" fontId="11" fillId="0" borderId="0" xfId="0" applyFont="1" applyAlignment="1" applyProtection="1">
      <alignment horizontal="left" vertical="top" indent="2"/>
      <protection locked="0"/>
    </xf>
    <xf numFmtId="0" fontId="11" fillId="0" borderId="16" xfId="0" applyFont="1" applyBorder="1" applyAlignment="1" applyProtection="1">
      <alignment horizontal="left" vertical="top" indent="2"/>
      <protection locked="0"/>
    </xf>
    <xf numFmtId="0" fontId="14" fillId="0" borderId="0" xfId="0" applyFont="1" applyAlignment="1" applyProtection="1">
      <alignment vertical="top"/>
      <protection locked="0"/>
    </xf>
    <xf numFmtId="0" fontId="14" fillId="0" borderId="0" xfId="0" applyFont="1" applyAlignment="1" applyProtection="1">
      <alignment vertical="top"/>
      <protection locked="0"/>
    </xf>
    <xf numFmtId="0" fontId="11" fillId="0" borderId="0" xfId="0" applyFont="1" applyAlignment="1" applyProtection="1">
      <alignment horizontal="left" vertical="top" wrapText="1"/>
      <protection locked="0"/>
    </xf>
    <xf numFmtId="0" fontId="11" fillId="0" borderId="0" xfId="0" applyFont="1" applyAlignment="1" applyProtection="1">
      <alignment horizontal="left" vertical="top"/>
      <protection locked="0"/>
    </xf>
    <xf numFmtId="0" fontId="14" fillId="7" borderId="0" xfId="0" applyFont="1" applyFill="1" applyAlignment="1" applyProtection="1">
      <alignment horizontal="left" vertical="top"/>
      <protection locked="0"/>
    </xf>
    <xf numFmtId="0" fontId="15" fillId="7" borderId="0" xfId="0" applyFont="1" applyFill="1" applyAlignment="1" applyProtection="1">
      <alignment horizontal="left" vertical="top"/>
      <protection locked="0"/>
    </xf>
    <xf numFmtId="0" fontId="11" fillId="0" borderId="17" xfId="0" applyFont="1" applyBorder="1" applyAlignment="1" applyProtection="1">
      <alignment vertical="top" wrapText="1"/>
      <protection locked="0"/>
    </xf>
    <xf numFmtId="0" fontId="11" fillId="0" borderId="1" xfId="0" applyFont="1" applyBorder="1" applyAlignment="1" applyProtection="1">
      <alignment vertical="top" wrapText="1"/>
      <protection locked="0"/>
    </xf>
    <xf numFmtId="0" fontId="11" fillId="0" borderId="18" xfId="0" applyFont="1" applyBorder="1" applyAlignment="1" applyProtection="1">
      <alignment vertical="top" wrapText="1"/>
      <protection locked="0"/>
    </xf>
    <xf numFmtId="0" fontId="11" fillId="0" borderId="27" xfId="0" applyFont="1" applyBorder="1" applyAlignment="1" applyProtection="1">
      <alignment vertical="top" wrapText="1"/>
      <protection locked="0"/>
    </xf>
    <xf numFmtId="0" fontId="11" fillId="0" borderId="28" xfId="0" applyFont="1" applyBorder="1" applyAlignment="1" applyProtection="1">
      <alignment vertical="top" wrapText="1"/>
      <protection locked="0"/>
    </xf>
    <xf numFmtId="0" fontId="14" fillId="0" borderId="14" xfId="0" applyFont="1" applyFill="1" applyBorder="1" applyAlignment="1" applyProtection="1">
      <alignment vertical="top" wrapText="1"/>
      <protection locked="0"/>
    </xf>
    <xf numFmtId="0" fontId="14" fillId="0" borderId="29" xfId="0" applyFont="1" applyFill="1" applyBorder="1" applyAlignment="1" applyProtection="1">
      <alignment vertical="top" wrapText="1"/>
      <protection locked="0"/>
    </xf>
    <xf numFmtId="0" fontId="14" fillId="0" borderId="30" xfId="0" applyFont="1" applyFill="1" applyBorder="1" applyAlignment="1" applyProtection="1">
      <alignment vertical="top" wrapText="1"/>
      <protection locked="0"/>
    </xf>
    <xf numFmtId="0" fontId="11" fillId="0" borderId="20"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65" fontId="15" fillId="2" borderId="2" xfId="0" applyNumberFormat="1" applyFont="1" applyFill="1" applyBorder="1" applyAlignment="1" applyProtection="1">
      <alignment vertical="top" shrinkToFit="1"/>
    </xf>
    <xf numFmtId="0" fontId="11" fillId="0" borderId="1" xfId="0" applyFont="1" applyBorder="1" applyAlignment="1" applyProtection="1">
      <alignment vertical="top"/>
      <protection locked="0"/>
    </xf>
    <xf numFmtId="0" fontId="11" fillId="0" borderId="0" xfId="0" applyFont="1" applyBorder="1" applyAlignment="1" applyProtection="1">
      <alignment horizontal="left" vertical="top" wrapText="1"/>
      <protection locked="0"/>
    </xf>
    <xf numFmtId="0" fontId="14" fillId="0" borderId="8" xfId="0" applyFont="1" applyFill="1" applyBorder="1" applyAlignment="1" applyProtection="1">
      <alignment vertical="top" wrapText="1"/>
      <protection locked="0"/>
    </xf>
    <xf numFmtId="0" fontId="14" fillId="0" borderId="44" xfId="0" applyFont="1" applyFill="1" applyBorder="1" applyAlignment="1" applyProtection="1">
      <alignment vertical="top" wrapText="1"/>
      <protection locked="0"/>
    </xf>
    <xf numFmtId="0" fontId="14" fillId="0" borderId="25" xfId="0" applyFont="1" applyFill="1" applyBorder="1" applyAlignment="1" applyProtection="1">
      <alignment vertical="top" wrapText="1"/>
      <protection locked="0"/>
    </xf>
    <xf numFmtId="0" fontId="14" fillId="7" borderId="0" xfId="0" applyFont="1" applyFill="1" applyBorder="1" applyAlignment="1" applyProtection="1">
      <alignment horizontal="left"/>
      <protection locked="0"/>
    </xf>
    <xf numFmtId="0" fontId="14" fillId="0" borderId="0" xfId="0" applyFont="1" applyBorder="1" applyAlignment="1" applyProtection="1">
      <alignment vertical="top" wrapText="1"/>
      <protection locked="0"/>
    </xf>
    <xf numFmtId="0" fontId="14" fillId="0" borderId="0" xfId="0" applyFont="1" applyBorder="1" applyAlignment="1" applyProtection="1">
      <alignment vertical="top" wrapText="1"/>
      <protection locked="0"/>
    </xf>
    <xf numFmtId="0" fontId="11" fillId="0" borderId="22" xfId="0" applyFont="1" applyBorder="1" applyAlignment="1" applyProtection="1">
      <alignment vertical="top" wrapText="1"/>
      <protection locked="0"/>
    </xf>
    <xf numFmtId="0" fontId="11" fillId="0" borderId="23" xfId="0" applyFont="1" applyBorder="1" applyAlignment="1" applyProtection="1">
      <alignment vertical="top" wrapText="1"/>
      <protection locked="0"/>
    </xf>
    <xf numFmtId="0" fontId="11" fillId="0" borderId="24" xfId="0" applyFont="1" applyBorder="1" applyAlignment="1" applyProtection="1">
      <alignment vertical="top" wrapText="1"/>
      <protection locked="0"/>
    </xf>
    <xf numFmtId="0" fontId="11" fillId="0" borderId="36" xfId="0" applyFont="1" applyBorder="1" applyAlignment="1" applyProtection="1">
      <alignment vertical="top" wrapText="1"/>
      <protection locked="0"/>
    </xf>
    <xf numFmtId="0" fontId="11" fillId="0" borderId="42" xfId="0" applyFont="1" applyBorder="1" applyAlignment="1" applyProtection="1">
      <alignment horizontal="left" vertical="top" wrapText="1"/>
      <protection locked="0"/>
    </xf>
    <xf numFmtId="0" fontId="11" fillId="0" borderId="37" xfId="0" applyFont="1" applyBorder="1" applyAlignment="1" applyProtection="1">
      <alignment vertical="top" wrapText="1"/>
      <protection locked="0"/>
    </xf>
    <xf numFmtId="0" fontId="14" fillId="0" borderId="43" xfId="0" applyFont="1" applyBorder="1" applyAlignment="1" applyProtection="1">
      <protection locked="0"/>
    </xf>
    <xf numFmtId="0" fontId="14" fillId="0" borderId="43" xfId="0" applyFont="1" applyBorder="1" applyAlignment="1" applyProtection="1">
      <protection locked="0"/>
    </xf>
    <xf numFmtId="0" fontId="17" fillId="0" borderId="31" xfId="0" applyFont="1" applyBorder="1" applyAlignment="1" applyProtection="1">
      <alignment vertical="top" wrapText="1"/>
      <protection locked="0"/>
    </xf>
    <xf numFmtId="0" fontId="17" fillId="0" borderId="32" xfId="0" applyFont="1" applyBorder="1" applyAlignment="1" applyProtection="1">
      <alignment vertical="top" wrapText="1"/>
      <protection locked="0"/>
    </xf>
    <xf numFmtId="0" fontId="17" fillId="0" borderId="33" xfId="0" applyFont="1" applyBorder="1" applyAlignment="1" applyProtection="1">
      <alignment vertical="top" wrapText="1"/>
      <protection locked="0"/>
    </xf>
    <xf numFmtId="0" fontId="17" fillId="0" borderId="14" xfId="0" applyFont="1" applyBorder="1" applyAlignment="1" applyProtection="1">
      <alignment vertical="top" wrapText="1"/>
      <protection locked="0"/>
    </xf>
    <xf numFmtId="0" fontId="17" fillId="0" borderId="29" xfId="0" applyFont="1" applyBorder="1" applyAlignment="1" applyProtection="1">
      <alignment vertical="top" wrapText="1"/>
      <protection locked="0"/>
    </xf>
    <xf numFmtId="0" fontId="17" fillId="0" borderId="30" xfId="0" applyFont="1" applyBorder="1" applyAlignment="1" applyProtection="1">
      <alignment vertical="top" wrapText="1"/>
      <protection locked="0"/>
    </xf>
    <xf numFmtId="0" fontId="17" fillId="0" borderId="19" xfId="0" applyFont="1" applyBorder="1" applyAlignment="1" applyProtection="1">
      <alignment vertical="top" wrapText="1"/>
      <protection locked="0"/>
    </xf>
    <xf numFmtId="0" fontId="17" fillId="0" borderId="20" xfId="0" applyFont="1" applyBorder="1" applyAlignment="1" applyProtection="1">
      <alignment vertical="top" wrapText="1"/>
      <protection locked="0"/>
    </xf>
    <xf numFmtId="0" fontId="17" fillId="0" borderId="21" xfId="0" applyFont="1" applyBorder="1" applyAlignment="1" applyProtection="1">
      <alignment vertical="top" wrapText="1"/>
      <protection locked="0"/>
    </xf>
    <xf numFmtId="0" fontId="15" fillId="0" borderId="2" xfId="0" applyFont="1" applyBorder="1" applyAlignment="1" applyProtection="1">
      <alignment horizontal="left" vertical="top" wrapText="1"/>
      <protection locked="0"/>
    </xf>
    <xf numFmtId="0" fontId="11" fillId="0" borderId="2" xfId="0" applyFont="1" applyBorder="1" applyAlignment="1" applyProtection="1">
      <alignment horizontal="center" vertical="center" wrapText="1"/>
      <protection locked="0"/>
    </xf>
    <xf numFmtId="0" fontId="11" fillId="0" borderId="2" xfId="0" applyFont="1" applyBorder="1" applyAlignment="1" applyProtection="1">
      <alignment horizontal="left" vertical="top" wrapText="1"/>
      <protection locked="0"/>
    </xf>
    <xf numFmtId="0" fontId="11" fillId="0" borderId="2" xfId="0" applyFont="1" applyBorder="1" applyAlignment="1" applyProtection="1">
      <alignment vertical="top" wrapText="1"/>
      <protection locked="0"/>
    </xf>
    <xf numFmtId="164" fontId="15" fillId="3" borderId="2" xfId="1" applyFont="1" applyFill="1" applyBorder="1" applyAlignment="1" applyProtection="1">
      <alignment vertical="top" wrapText="1"/>
      <protection locked="0"/>
    </xf>
    <xf numFmtId="0" fontId="15" fillId="3" borderId="2" xfId="0" applyFont="1" applyFill="1" applyBorder="1" applyAlignment="1" applyProtection="1">
      <alignment vertical="top" wrapText="1"/>
      <protection locked="0"/>
    </xf>
    <xf numFmtId="165" fontId="18" fillId="2" borderId="2" xfId="0" applyNumberFormat="1" applyFont="1" applyFill="1" applyBorder="1" applyAlignment="1" applyProtection="1">
      <alignment vertical="top" wrapText="1"/>
    </xf>
    <xf numFmtId="165" fontId="18" fillId="2" borderId="2" xfId="0" applyNumberFormat="1" applyFont="1" applyFill="1" applyBorder="1" applyAlignment="1" applyProtection="1">
      <alignment horizontal="center" vertical="top" wrapText="1"/>
    </xf>
    <xf numFmtId="0" fontId="14" fillId="0" borderId="0" xfId="0" applyFont="1" applyAlignment="1" applyProtection="1">
      <protection locked="0"/>
    </xf>
    <xf numFmtId="0" fontId="14" fillId="0" borderId="0" xfId="0" applyFont="1" applyProtection="1">
      <protection locked="0"/>
    </xf>
    <xf numFmtId="0" fontId="11" fillId="0" borderId="0" xfId="0" applyFont="1" applyBorder="1" applyAlignment="1" applyProtection="1">
      <alignment horizontal="left" vertical="top" wrapText="1"/>
      <protection locked="0"/>
    </xf>
    <xf numFmtId="0" fontId="14" fillId="7" borderId="0" xfId="0" applyFont="1" applyFill="1" applyProtection="1">
      <protection locked="0"/>
    </xf>
    <xf numFmtId="0" fontId="14" fillId="7" borderId="0" xfId="0" applyFont="1" applyFill="1" applyBorder="1" applyAlignment="1" applyProtection="1">
      <alignment horizontal="left" wrapText="1"/>
      <protection locked="0"/>
    </xf>
    <xf numFmtId="0" fontId="15" fillId="7" borderId="0" xfId="0" applyFont="1" applyFill="1" applyBorder="1" applyProtection="1">
      <protection locked="0"/>
    </xf>
    <xf numFmtId="0" fontId="14" fillId="0" borderId="0" xfId="0" applyFont="1" applyAlignment="1" applyProtection="1">
      <alignment horizontal="left" wrapText="1"/>
      <protection locked="0"/>
    </xf>
    <xf numFmtId="0" fontId="19" fillId="0" borderId="0" xfId="0" applyFont="1" applyAlignment="1" applyProtection="1">
      <alignment horizontal="left" wrapText="1"/>
      <protection locked="0"/>
    </xf>
    <xf numFmtId="0" fontId="20" fillId="0" borderId="0" xfId="0" applyFont="1" applyAlignment="1" applyProtection="1">
      <alignment horizontal="right" wrapText="1"/>
      <protection locked="0"/>
    </xf>
    <xf numFmtId="0" fontId="19" fillId="0" borderId="2" xfId="0" applyFont="1" applyBorder="1" applyAlignment="1" applyProtection="1">
      <alignment horizontal="center" wrapText="1"/>
      <protection locked="0"/>
    </xf>
    <xf numFmtId="0" fontId="19" fillId="0" borderId="2" xfId="0" applyFont="1" applyBorder="1" applyAlignment="1" applyProtection="1">
      <alignment horizontal="center" vertical="center" wrapText="1"/>
      <protection locked="0"/>
    </xf>
    <xf numFmtId="0" fontId="19" fillId="0" borderId="0" xfId="0" applyFont="1" applyAlignment="1" applyProtection="1">
      <alignment vertical="center"/>
      <protection locked="0"/>
    </xf>
    <xf numFmtId="0" fontId="20" fillId="0" borderId="2" xfId="0" applyFont="1" applyBorder="1" applyAlignment="1" applyProtection="1">
      <alignment horizontal="center" wrapText="1"/>
      <protection locked="0"/>
    </xf>
    <xf numFmtId="0" fontId="20" fillId="0" borderId="0" xfId="0" applyFont="1" applyProtection="1">
      <protection locked="0"/>
    </xf>
    <xf numFmtId="165" fontId="19" fillId="2" borderId="2" xfId="0" applyNumberFormat="1" applyFont="1" applyFill="1" applyBorder="1" applyAlignment="1" applyProtection="1">
      <alignment vertical="center" wrapText="1" shrinkToFit="1"/>
    </xf>
    <xf numFmtId="165" fontId="20" fillId="3" borderId="2" xfId="0" applyNumberFormat="1" applyFont="1" applyFill="1" applyBorder="1" applyAlignment="1" applyProtection="1">
      <alignment horizontal="center" vertical="center" shrinkToFit="1"/>
      <protection locked="0"/>
    </xf>
    <xf numFmtId="0" fontId="19" fillId="0" borderId="2" xfId="0" applyFont="1" applyBorder="1" applyAlignment="1" applyProtection="1">
      <alignment horizontal="center" vertical="top" wrapText="1"/>
      <protection locked="0"/>
    </xf>
    <xf numFmtId="0" fontId="19" fillId="0" borderId="2" xfId="0" applyFont="1" applyBorder="1" applyAlignment="1" applyProtection="1">
      <alignment horizontal="left" vertical="top" wrapText="1"/>
      <protection locked="0"/>
    </xf>
    <xf numFmtId="165" fontId="20" fillId="2" borderId="2" xfId="0" applyNumberFormat="1" applyFont="1" applyFill="1" applyBorder="1" applyAlignment="1" applyProtection="1">
      <alignment horizontal="center" vertical="top" shrinkToFit="1"/>
      <protection locked="0"/>
    </xf>
    <xf numFmtId="0" fontId="19" fillId="0" borderId="0" xfId="0" applyFont="1" applyProtection="1">
      <protection locked="0"/>
    </xf>
    <xf numFmtId="0" fontId="19" fillId="0" borderId="0" xfId="0" applyFont="1" applyBorder="1" applyAlignment="1" applyProtection="1">
      <protection locked="0"/>
    </xf>
    <xf numFmtId="0" fontId="20" fillId="0" borderId="0" xfId="0" applyFont="1" applyBorder="1" applyAlignment="1" applyProtection="1">
      <alignment horizontal="left"/>
      <protection locked="0"/>
    </xf>
    <xf numFmtId="0" fontId="19" fillId="0" borderId="13"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19" fillId="0" borderId="11" xfId="0" applyFont="1" applyBorder="1" applyAlignment="1" applyProtection="1">
      <alignment horizontal="center" vertical="center" wrapText="1"/>
      <protection locked="0"/>
    </xf>
    <xf numFmtId="0" fontId="20" fillId="0" borderId="2" xfId="0" applyFont="1" applyBorder="1" applyAlignment="1" applyProtection="1">
      <alignment horizontal="center" vertical="top" wrapText="1"/>
      <protection locked="0"/>
    </xf>
    <xf numFmtId="0" fontId="20" fillId="0" borderId="2" xfId="0" applyFont="1" applyBorder="1" applyAlignment="1" applyProtection="1">
      <alignment horizontal="center" vertical="center" wrapText="1"/>
      <protection locked="0"/>
    </xf>
    <xf numFmtId="0" fontId="19" fillId="3" borderId="2" xfId="0" applyFont="1" applyFill="1" applyBorder="1" applyAlignment="1" applyProtection="1">
      <alignment vertical="center" wrapText="1"/>
      <protection locked="0"/>
    </xf>
    <xf numFmtId="10" fontId="20" fillId="2" borderId="2" xfId="0" applyNumberFormat="1" applyFont="1" applyFill="1" applyBorder="1" applyAlignment="1" applyProtection="1">
      <alignment horizontal="center" vertical="center" shrinkToFit="1"/>
    </xf>
    <xf numFmtId="165" fontId="20" fillId="2" borderId="2" xfId="0" applyNumberFormat="1" applyFont="1" applyFill="1" applyBorder="1" applyAlignment="1" applyProtection="1">
      <alignment horizontal="center" vertical="center" shrinkToFit="1"/>
    </xf>
    <xf numFmtId="0" fontId="19" fillId="0" borderId="2" xfId="0" applyFont="1" applyBorder="1" applyAlignment="1" applyProtection="1">
      <alignment vertical="center"/>
      <protection locked="0"/>
    </xf>
    <xf numFmtId="0" fontId="19" fillId="0" borderId="2" xfId="0" applyFont="1" applyBorder="1" applyAlignment="1" applyProtection="1">
      <alignment horizontal="left" vertical="center" wrapText="1"/>
      <protection locked="0"/>
    </xf>
    <xf numFmtId="0" fontId="19" fillId="0" borderId="0" xfId="0" applyFont="1" applyBorder="1" applyAlignment="1" applyProtection="1">
      <alignment horizontal="center" vertical="center"/>
      <protection locked="0"/>
    </xf>
    <xf numFmtId="0" fontId="22" fillId="0" borderId="0" xfId="0" applyFont="1" applyBorder="1" applyAlignment="1" applyProtection="1">
      <alignment vertical="center"/>
      <protection locked="0"/>
    </xf>
    <xf numFmtId="0" fontId="23" fillId="0" borderId="0" xfId="0" applyFont="1" applyBorder="1" applyAlignment="1" applyProtection="1">
      <alignment horizontal="left" vertical="top" wrapText="1"/>
      <protection locked="0"/>
    </xf>
    <xf numFmtId="0" fontId="25" fillId="0" borderId="0" xfId="0" applyFont="1" applyBorder="1" applyAlignment="1" applyProtection="1">
      <alignment horizontal="left" vertical="top"/>
      <protection locked="0"/>
    </xf>
    <xf numFmtId="0" fontId="19" fillId="0" borderId="0" xfId="0" applyFont="1" applyBorder="1" applyAlignment="1" applyProtection="1">
      <alignment horizontal="right"/>
      <protection locked="0"/>
    </xf>
    <xf numFmtId="0" fontId="19" fillId="0" borderId="4"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20" fillId="0" borderId="7" xfId="0" applyFont="1" applyBorder="1" applyAlignment="1" applyProtection="1">
      <alignment horizontal="center" wrapText="1"/>
      <protection locked="0"/>
    </xf>
    <xf numFmtId="0" fontId="20" fillId="0" borderId="8" xfId="0" applyFont="1" applyBorder="1" applyAlignment="1" applyProtection="1">
      <alignment horizontal="center" wrapText="1"/>
      <protection locked="0"/>
    </xf>
    <xf numFmtId="0" fontId="19" fillId="0" borderId="0" xfId="0" applyFont="1" applyBorder="1" applyAlignment="1" applyProtection="1">
      <alignment horizontal="left" vertical="top" wrapText="1"/>
      <protection locked="0"/>
    </xf>
    <xf numFmtId="0" fontId="19" fillId="0" borderId="7" xfId="0" applyFont="1" applyBorder="1" applyAlignment="1" applyProtection="1">
      <alignment horizontal="center" vertical="top" wrapText="1"/>
      <protection locked="0"/>
    </xf>
    <xf numFmtId="0" fontId="19" fillId="5" borderId="14" xfId="0" applyFont="1" applyFill="1" applyBorder="1" applyAlignment="1" applyProtection="1">
      <alignment horizontal="left" vertical="center" wrapText="1"/>
      <protection locked="0"/>
    </xf>
    <xf numFmtId="0" fontId="19" fillId="6" borderId="15" xfId="0" applyFont="1" applyFill="1" applyBorder="1" applyAlignment="1" applyProtection="1">
      <alignment horizontal="center" vertical="center" wrapText="1"/>
      <protection locked="0"/>
    </xf>
    <xf numFmtId="165" fontId="20" fillId="6" borderId="15" xfId="0" applyNumberFormat="1" applyFont="1" applyFill="1" applyBorder="1" applyAlignment="1" applyProtection="1">
      <alignment horizontal="center" vertical="center" shrinkToFit="1"/>
      <protection locked="0"/>
    </xf>
    <xf numFmtId="0" fontId="19" fillId="6" borderId="14" xfId="0" applyFont="1" applyFill="1" applyBorder="1" applyAlignment="1" applyProtection="1">
      <alignment horizontal="left" vertical="center" wrapText="1"/>
      <protection locked="0"/>
    </xf>
    <xf numFmtId="0" fontId="19" fillId="0" borderId="0" xfId="0" applyFont="1" applyFill="1" applyBorder="1" applyAlignment="1" applyProtection="1">
      <alignment horizontal="left" vertical="top" wrapText="1"/>
      <protection locked="0"/>
    </xf>
    <xf numFmtId="0" fontId="19" fillId="0" borderId="2" xfId="0" applyFont="1" applyBorder="1" applyAlignment="1" applyProtection="1">
      <alignment vertical="top" wrapText="1"/>
      <protection locked="0"/>
    </xf>
    <xf numFmtId="165" fontId="20" fillId="2" borderId="2" xfId="0" applyNumberFormat="1" applyFont="1" applyFill="1" applyBorder="1" applyAlignment="1" applyProtection="1">
      <alignment horizontal="center" shrinkToFit="1"/>
      <protection locked="0"/>
    </xf>
    <xf numFmtId="0" fontId="19" fillId="0" borderId="0" xfId="0" applyFont="1" applyBorder="1" applyAlignment="1" applyProtection="1">
      <alignment vertical="top" wrapText="1"/>
      <protection locked="0"/>
    </xf>
    <xf numFmtId="0" fontId="20" fillId="0" borderId="0" xfId="0" applyFont="1" applyBorder="1" applyAlignment="1" applyProtection="1">
      <alignment horizontal="left" vertical="top" wrapText="1"/>
      <protection locked="0"/>
    </xf>
    <xf numFmtId="0" fontId="19" fillId="0" borderId="0" xfId="0" applyFont="1" applyBorder="1" applyProtection="1">
      <protection locked="0"/>
    </xf>
    <xf numFmtId="0" fontId="19" fillId="0" borderId="0" xfId="0" applyFont="1" applyBorder="1" applyAlignment="1" applyProtection="1">
      <alignment horizontal="right" vertical="top" wrapText="1"/>
      <protection locked="0"/>
    </xf>
    <xf numFmtId="0" fontId="20" fillId="0" borderId="0" xfId="0" applyFont="1" applyBorder="1" applyAlignment="1" applyProtection="1">
      <alignment horizontal="right"/>
      <protection locked="0"/>
    </xf>
    <xf numFmtId="0" fontId="19" fillId="0" borderId="0" xfId="0" applyFont="1" applyBorder="1" applyAlignment="1" applyProtection="1">
      <alignment vertical="center"/>
      <protection locked="0"/>
    </xf>
    <xf numFmtId="165" fontId="19" fillId="2" borderId="2" xfId="0" applyNumberFormat="1" applyFont="1" applyFill="1" applyBorder="1" applyAlignment="1" applyProtection="1">
      <alignment vertical="center" wrapText="1" shrinkToFit="1"/>
      <protection locked="0"/>
    </xf>
    <xf numFmtId="0" fontId="25" fillId="0" borderId="0" xfId="0" applyFont="1" applyBorder="1" applyAlignment="1" applyProtection="1">
      <alignment horizontal="left" vertical="top" wrapText="1"/>
      <protection locked="0"/>
    </xf>
    <xf numFmtId="0" fontId="25" fillId="0" borderId="0" xfId="0" applyFont="1" applyBorder="1" applyAlignment="1" applyProtection="1">
      <alignment horizontal="left" vertical="top" wrapText="1"/>
      <protection locked="0"/>
    </xf>
    <xf numFmtId="0" fontId="26" fillId="0" borderId="0" xfId="0" applyFont="1" applyBorder="1" applyAlignment="1" applyProtection="1">
      <alignment horizontal="left" vertical="top" wrapText="1"/>
      <protection locked="0"/>
    </xf>
    <xf numFmtId="0" fontId="19" fillId="4" borderId="2" xfId="0" applyFont="1" applyFill="1" applyBorder="1" applyAlignment="1" applyProtection="1">
      <alignment horizontal="left" vertical="top" wrapText="1"/>
      <protection locked="0"/>
    </xf>
    <xf numFmtId="165" fontId="20" fillId="4" borderId="30" xfId="0" applyNumberFormat="1" applyFont="1" applyFill="1" applyBorder="1" applyAlignment="1" applyProtection="1">
      <alignment horizontal="center" vertical="center" shrinkToFit="1"/>
      <protection locked="0"/>
    </xf>
    <xf numFmtId="4" fontId="20" fillId="4" borderId="15" xfId="0" applyNumberFormat="1" applyFont="1" applyFill="1" applyBorder="1" applyAlignment="1" applyProtection="1">
      <alignment horizontal="center" vertical="center" shrinkToFit="1"/>
      <protection locked="0"/>
    </xf>
    <xf numFmtId="165" fontId="20" fillId="4" borderId="15" xfId="0" applyNumberFormat="1" applyFont="1" applyFill="1" applyBorder="1" applyAlignment="1" applyProtection="1">
      <alignment horizontal="center" vertical="center" shrinkToFit="1"/>
      <protection locked="0"/>
    </xf>
    <xf numFmtId="3" fontId="20" fillId="3" borderId="2" xfId="0" applyNumberFormat="1" applyFont="1" applyFill="1" applyBorder="1" applyAlignment="1" applyProtection="1">
      <alignment horizontal="center" vertical="top" shrinkToFit="1"/>
      <protection locked="0"/>
    </xf>
    <xf numFmtId="4" fontId="20" fillId="4" borderId="2" xfId="0" applyNumberFormat="1" applyFont="1" applyFill="1" applyBorder="1" applyAlignment="1" applyProtection="1">
      <alignment horizontal="center" vertical="center" shrinkToFit="1"/>
      <protection locked="0"/>
    </xf>
    <xf numFmtId="165" fontId="20" fillId="4" borderId="2" xfId="0" applyNumberFormat="1" applyFont="1" applyFill="1" applyBorder="1" applyAlignment="1" applyProtection="1">
      <alignment horizontal="center" vertical="center" shrinkToFit="1"/>
      <protection locked="0"/>
    </xf>
    <xf numFmtId="1" fontId="20" fillId="2" borderId="2" xfId="0" applyNumberFormat="1" applyFont="1" applyFill="1" applyBorder="1" applyAlignment="1" applyProtection="1">
      <alignment horizontal="center" vertical="top" shrinkToFit="1"/>
      <protection locked="0"/>
    </xf>
    <xf numFmtId="0" fontId="19" fillId="0" borderId="0" xfId="0" applyFont="1" applyBorder="1" applyAlignment="1" applyProtection="1">
      <alignment wrapText="1"/>
      <protection locked="0"/>
    </xf>
    <xf numFmtId="0" fontId="19" fillId="0" borderId="0" xfId="0" applyFont="1" applyBorder="1" applyAlignment="1" applyProtection="1">
      <alignment horizontal="right" wrapText="1"/>
      <protection locked="0"/>
    </xf>
    <xf numFmtId="0" fontId="19" fillId="0" borderId="0" xfId="0" applyFont="1" applyBorder="1" applyAlignment="1" applyProtection="1">
      <alignment horizontal="center" wrapText="1"/>
      <protection locked="0"/>
    </xf>
    <xf numFmtId="0" fontId="14" fillId="7" borderId="0" xfId="0" applyFont="1" applyFill="1" applyBorder="1" applyAlignment="1" applyProtection="1">
      <alignment vertical="center" wrapText="1"/>
      <protection locked="0"/>
    </xf>
    <xf numFmtId="0" fontId="19" fillId="0" borderId="0" xfId="0" applyFont="1" applyBorder="1" applyAlignment="1" applyProtection="1">
      <alignment horizontal="left"/>
      <protection locked="0"/>
    </xf>
    <xf numFmtId="165" fontId="19" fillId="2" borderId="2" xfId="0" applyNumberFormat="1" applyFont="1" applyFill="1" applyBorder="1" applyAlignment="1" applyProtection="1">
      <alignment horizontal="left" vertical="center" wrapText="1" shrinkToFit="1"/>
    </xf>
    <xf numFmtId="165" fontId="20" fillId="2" borderId="2" xfId="0" applyNumberFormat="1" applyFont="1" applyFill="1" applyBorder="1" applyAlignment="1" applyProtection="1">
      <alignment horizontal="center" vertical="center" wrapText="1" shrinkToFit="1"/>
    </xf>
    <xf numFmtId="0" fontId="19" fillId="0" borderId="0" xfId="0" applyFont="1" applyAlignment="1" applyProtection="1">
      <alignment wrapText="1"/>
      <protection locked="0"/>
    </xf>
    <xf numFmtId="165" fontId="20" fillId="2" borderId="2" xfId="0" applyNumberFormat="1" applyFont="1" applyFill="1" applyBorder="1" applyAlignment="1" applyProtection="1">
      <alignment horizontal="left" vertical="center" wrapText="1" shrinkToFit="1"/>
    </xf>
    <xf numFmtId="0" fontId="20" fillId="0" borderId="7"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2" borderId="2" xfId="0" applyFont="1" applyFill="1" applyBorder="1" applyAlignment="1" applyProtection="1">
      <alignment horizontal="left" vertical="center" wrapText="1"/>
      <protection locked="0"/>
    </xf>
    <xf numFmtId="165" fontId="20" fillId="2" borderId="2" xfId="0" applyNumberFormat="1" applyFont="1" applyFill="1" applyBorder="1" applyAlignment="1" applyProtection="1">
      <alignment horizontal="center" vertical="center" shrinkToFit="1"/>
      <protection locked="0"/>
    </xf>
    <xf numFmtId="9" fontId="20" fillId="2" borderId="2" xfId="2" applyFont="1" applyFill="1" applyBorder="1" applyAlignment="1" applyProtection="1">
      <alignment horizontal="center" vertical="center" shrinkToFit="1"/>
      <protection locked="0"/>
    </xf>
    <xf numFmtId="0" fontId="19" fillId="3" borderId="2" xfId="0" applyFont="1" applyFill="1" applyBorder="1" applyAlignment="1" applyProtection="1">
      <alignment horizontal="left" vertical="center" wrapText="1"/>
      <protection locked="0"/>
    </xf>
    <xf numFmtId="165" fontId="20" fillId="3" borderId="2" xfId="1" applyNumberFormat="1" applyFont="1" applyFill="1" applyBorder="1" applyAlignment="1" applyProtection="1">
      <alignment horizontal="center" vertical="center" wrapText="1"/>
      <protection locked="0"/>
    </xf>
    <xf numFmtId="0" fontId="19" fillId="0" borderId="0" xfId="0" applyFont="1" applyBorder="1" applyAlignment="1" applyProtection="1">
      <alignment horizontal="center" vertical="center" wrapText="1"/>
      <protection locked="0"/>
    </xf>
    <xf numFmtId="0" fontId="14" fillId="7" borderId="0" xfId="0" applyFont="1" applyFill="1" applyBorder="1" applyAlignment="1" applyProtection="1">
      <alignment horizontal="left" vertical="top" wrapText="1"/>
      <protection locked="0"/>
    </xf>
    <xf numFmtId="0" fontId="19" fillId="0" borderId="10"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12" xfId="0" applyFont="1" applyBorder="1" applyAlignment="1" applyProtection="1">
      <alignment horizontal="center" vertical="center" wrapText="1"/>
      <protection locked="0"/>
    </xf>
    <xf numFmtId="0" fontId="19" fillId="2" borderId="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center" wrapText="1"/>
      <protection locked="0"/>
    </xf>
    <xf numFmtId="0" fontId="19" fillId="0" borderId="10" xfId="0" applyFont="1" applyBorder="1" applyAlignment="1" applyProtection="1">
      <alignment horizontal="center" vertical="center" wrapText="1"/>
      <protection locked="0"/>
    </xf>
    <xf numFmtId="0" fontId="19" fillId="2" borderId="11"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wrapText="1"/>
      <protection locked="0"/>
    </xf>
    <xf numFmtId="0" fontId="19" fillId="2" borderId="25" xfId="0" applyFont="1" applyFill="1" applyBorder="1" applyAlignment="1" applyProtection="1">
      <alignment horizontal="left" vertical="center" wrapText="1"/>
      <protection locked="0"/>
    </xf>
    <xf numFmtId="165" fontId="20" fillId="4" borderId="15" xfId="1" applyNumberFormat="1" applyFont="1" applyFill="1" applyBorder="1" applyAlignment="1" applyProtection="1">
      <alignment horizontal="center" vertical="center" shrinkToFit="1"/>
      <protection locked="0"/>
    </xf>
    <xf numFmtId="3" fontId="20" fillId="4" borderId="26" xfId="0" applyNumberFormat="1" applyFont="1" applyFill="1" applyBorder="1" applyAlignment="1" applyProtection="1">
      <alignment horizontal="center" vertical="center" shrinkToFit="1"/>
      <protection locked="0"/>
    </xf>
    <xf numFmtId="0" fontId="20" fillId="2" borderId="2" xfId="0" applyFont="1" applyFill="1" applyBorder="1" applyAlignment="1" applyProtection="1">
      <alignment horizontal="right" vertical="center" wrapText="1"/>
      <protection locked="0"/>
    </xf>
    <xf numFmtId="0" fontId="19" fillId="0" borderId="38" xfId="0" applyFont="1" applyBorder="1" applyAlignment="1" applyProtection="1">
      <alignment horizontal="center" vertical="center" wrapText="1"/>
      <protection locked="0"/>
    </xf>
    <xf numFmtId="0" fontId="19" fillId="0" borderId="39" xfId="0" applyFont="1" applyBorder="1" applyAlignment="1" applyProtection="1">
      <alignment horizontal="center" vertical="center" wrapText="1"/>
      <protection locked="0"/>
    </xf>
    <xf numFmtId="0" fontId="20" fillId="0" borderId="40" xfId="0" applyFont="1" applyBorder="1" applyAlignment="1" applyProtection="1">
      <alignment horizontal="center" wrapText="1"/>
      <protection locked="0"/>
    </xf>
    <xf numFmtId="0" fontId="19" fillId="0" borderId="7" xfId="0" applyFont="1" applyFill="1" applyBorder="1" applyAlignment="1" applyProtection="1">
      <alignment horizontal="center" wrapText="1"/>
      <protection locked="0"/>
    </xf>
    <xf numFmtId="0" fontId="19" fillId="2" borderId="2" xfId="0" applyFont="1" applyFill="1" applyBorder="1" applyAlignment="1" applyProtection="1">
      <alignment horizontal="left" vertical="top" wrapText="1"/>
      <protection locked="0"/>
    </xf>
    <xf numFmtId="165" fontId="20" fillId="2" borderId="40" xfId="0" applyNumberFormat="1" applyFont="1" applyFill="1" applyBorder="1" applyAlignment="1" applyProtection="1">
      <alignment horizontal="center" vertical="top" wrapText="1"/>
      <protection locked="0"/>
    </xf>
    <xf numFmtId="10" fontId="20" fillId="2" borderId="40" xfId="2" applyNumberFormat="1" applyFont="1" applyFill="1" applyBorder="1" applyAlignment="1" applyProtection="1">
      <alignment horizontal="center" vertical="top" wrapText="1"/>
      <protection locked="0"/>
    </xf>
    <xf numFmtId="0" fontId="19" fillId="2" borderId="9" xfId="0" applyFont="1" applyFill="1" applyBorder="1" applyAlignment="1" applyProtection="1">
      <alignment horizontal="left" vertical="top" wrapText="1"/>
      <protection locked="0"/>
    </xf>
    <xf numFmtId="3" fontId="20" fillId="2" borderId="41" xfId="0" applyNumberFormat="1" applyFont="1" applyFill="1" applyBorder="1" applyAlignment="1" applyProtection="1">
      <alignment horizontal="center" vertical="top" wrapText="1"/>
      <protection locked="0"/>
    </xf>
    <xf numFmtId="0" fontId="19" fillId="0" borderId="0" xfId="0" applyFont="1" applyAlignment="1" applyProtection="1">
      <alignment horizontal="left" vertical="center"/>
      <protection locked="0"/>
    </xf>
    <xf numFmtId="0" fontId="19" fillId="0" borderId="0" xfId="0" applyFont="1" applyAlignment="1" applyProtection="1">
      <alignment horizontal="left" vertical="center" wrapText="1"/>
      <protection locked="0"/>
    </xf>
    <xf numFmtId="0" fontId="11" fillId="0" borderId="0" xfId="0" applyFont="1" applyAlignment="1" applyProtection="1">
      <alignment wrapText="1"/>
      <protection locked="0"/>
    </xf>
    <xf numFmtId="0" fontId="19" fillId="0" borderId="0" xfId="0" applyFont="1" applyAlignment="1" applyProtection="1">
      <alignment horizontal="center" wrapText="1"/>
      <protection locked="0"/>
    </xf>
  </cellXfs>
  <cellStyles count="3">
    <cellStyle name="Денежный" xfId="1" builtinId="4"/>
    <cellStyle name="Обычный" xfId="0" builtinId="0"/>
    <cellStyle name="Процентный"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pageSetUpPr fitToPage="1"/>
  </sheetPr>
  <dimension ref="A1:IV214"/>
  <sheetViews>
    <sheetView tabSelected="1" zoomScaleNormal="100" zoomScaleSheetLayoutView="85" zoomScalePageLayoutView="40" workbookViewId="0">
      <selection activeCell="B4" sqref="B4"/>
    </sheetView>
  </sheetViews>
  <sheetFormatPr defaultColWidth="9.109375" defaultRowHeight="15.6" x14ac:dyDescent="0.3"/>
  <cols>
    <col min="1" max="1" width="7.44140625" style="64" customWidth="1"/>
    <col min="2" max="2" width="71" style="232" customWidth="1"/>
    <col min="3" max="3" width="25" style="64" customWidth="1"/>
    <col min="4" max="4" width="19.109375" style="64" customWidth="1"/>
    <col min="5" max="5" width="18.6640625" style="64" customWidth="1"/>
    <col min="6" max="7" width="16.6640625" style="64" customWidth="1"/>
    <col min="8" max="16384" width="9.109375" style="1"/>
  </cols>
  <sheetData>
    <row r="1" spans="1:7" ht="24" x14ac:dyDescent="0.3">
      <c r="A1" s="41" t="s">
        <v>92</v>
      </c>
      <c r="B1" s="41"/>
      <c r="C1" s="41"/>
      <c r="D1" s="41"/>
      <c r="E1" s="41"/>
      <c r="F1" s="41"/>
      <c r="G1" s="41"/>
    </row>
    <row r="2" spans="1:7" ht="22.5" customHeight="1" x14ac:dyDescent="0.3">
      <c r="A2" s="42" t="s">
        <v>191</v>
      </c>
      <c r="B2" s="42"/>
      <c r="C2" s="42"/>
      <c r="D2" s="42"/>
      <c r="E2" s="42"/>
      <c r="F2" s="42"/>
      <c r="G2" s="42"/>
    </row>
    <row r="3" spans="1:7" ht="22.5" customHeight="1" x14ac:dyDescent="0.3">
      <c r="A3" s="43"/>
      <c r="B3" s="43"/>
      <c r="C3" s="43"/>
      <c r="D3" s="43"/>
      <c r="E3" s="43"/>
      <c r="F3" s="43"/>
      <c r="G3" s="43"/>
    </row>
    <row r="4" spans="1:7" s="2" customFormat="1" ht="18.600000000000001" x14ac:dyDescent="0.4">
      <c r="A4" s="44" t="s">
        <v>63</v>
      </c>
      <c r="B4" s="44" t="s">
        <v>64</v>
      </c>
      <c r="C4" s="45"/>
      <c r="D4" s="45"/>
      <c r="E4" s="45"/>
      <c r="F4" s="45"/>
      <c r="G4" s="45"/>
    </row>
    <row r="5" spans="1:7" ht="19.5" customHeight="1" x14ac:dyDescent="0.3">
      <c r="A5" s="46" t="s">
        <v>109</v>
      </c>
      <c r="B5" s="47" t="s">
        <v>114</v>
      </c>
      <c r="C5" s="47"/>
      <c r="D5" s="47"/>
      <c r="E5" s="47"/>
      <c r="F5" s="47"/>
      <c r="G5" s="48"/>
    </row>
    <row r="6" spans="1:7" ht="19.5" customHeight="1" x14ac:dyDescent="0.3">
      <c r="A6" s="49" t="s">
        <v>192</v>
      </c>
      <c r="B6" s="50"/>
      <c r="C6" s="50"/>
      <c r="D6" s="50"/>
      <c r="E6" s="50"/>
      <c r="F6" s="50"/>
      <c r="G6" s="51"/>
    </row>
    <row r="7" spans="1:7" x14ac:dyDescent="0.3">
      <c r="A7" s="49" t="s">
        <v>189</v>
      </c>
      <c r="B7" s="50"/>
      <c r="C7" s="50"/>
      <c r="D7" s="50"/>
      <c r="E7" s="50"/>
      <c r="F7" s="50"/>
      <c r="G7" s="51"/>
    </row>
    <row r="8" spans="1:7" x14ac:dyDescent="0.3">
      <c r="A8" s="49" t="s">
        <v>193</v>
      </c>
      <c r="B8" s="50"/>
      <c r="C8" s="50"/>
      <c r="D8" s="50"/>
      <c r="E8" s="50"/>
      <c r="F8" s="50"/>
      <c r="G8" s="51"/>
    </row>
    <row r="9" spans="1:7" x14ac:dyDescent="0.3">
      <c r="A9" s="49" t="s">
        <v>194</v>
      </c>
      <c r="B9" s="50"/>
      <c r="C9" s="50"/>
      <c r="D9" s="50"/>
      <c r="E9" s="50"/>
      <c r="F9" s="50"/>
      <c r="G9" s="51"/>
    </row>
    <row r="10" spans="1:7" x14ac:dyDescent="0.3">
      <c r="A10" s="52" t="s">
        <v>190</v>
      </c>
      <c r="B10" s="53"/>
      <c r="C10" s="53"/>
      <c r="D10" s="53"/>
      <c r="E10" s="53"/>
      <c r="F10" s="53"/>
      <c r="G10" s="54"/>
    </row>
    <row r="11" spans="1:7" ht="19.5" customHeight="1" x14ac:dyDescent="0.3">
      <c r="A11" s="55" t="s">
        <v>110</v>
      </c>
      <c r="B11" s="47" t="s">
        <v>115</v>
      </c>
      <c r="C11" s="47"/>
      <c r="D11" s="47"/>
      <c r="E11" s="47"/>
      <c r="F11" s="47"/>
      <c r="G11" s="48"/>
    </row>
    <row r="12" spans="1:7" x14ac:dyDescent="0.3">
      <c r="A12" s="52" t="s">
        <v>195</v>
      </c>
      <c r="B12" s="53"/>
      <c r="C12" s="53"/>
      <c r="D12" s="53"/>
      <c r="E12" s="53"/>
      <c r="F12" s="53"/>
      <c r="G12" s="54"/>
    </row>
    <row r="13" spans="1:7" ht="28.5" customHeight="1" x14ac:dyDescent="0.3">
      <c r="A13" s="52" t="s">
        <v>196</v>
      </c>
      <c r="B13" s="53"/>
      <c r="C13" s="53"/>
      <c r="D13" s="53"/>
      <c r="E13" s="53"/>
      <c r="F13" s="53"/>
      <c r="G13" s="54"/>
    </row>
    <row r="14" spans="1:7" ht="48" customHeight="1" x14ac:dyDescent="0.3">
      <c r="A14" s="52" t="s">
        <v>197</v>
      </c>
      <c r="B14" s="53"/>
      <c r="C14" s="53"/>
      <c r="D14" s="53"/>
      <c r="E14" s="53"/>
      <c r="F14" s="53"/>
      <c r="G14" s="54"/>
    </row>
    <row r="15" spans="1:7" ht="68.25" customHeight="1" x14ac:dyDescent="0.3">
      <c r="A15" s="52" t="s">
        <v>198</v>
      </c>
      <c r="B15" s="53"/>
      <c r="C15" s="53"/>
      <c r="D15" s="53"/>
      <c r="E15" s="53"/>
      <c r="F15" s="53"/>
      <c r="G15" s="54"/>
    </row>
    <row r="16" spans="1:7" ht="19.5" customHeight="1" x14ac:dyDescent="0.3">
      <c r="A16" s="55" t="s">
        <v>111</v>
      </c>
      <c r="B16" s="47" t="s">
        <v>116</v>
      </c>
      <c r="C16" s="47"/>
      <c r="D16" s="47"/>
      <c r="E16" s="47"/>
      <c r="F16" s="47"/>
      <c r="G16" s="48"/>
    </row>
    <row r="17" spans="1:7" ht="53.25" customHeight="1" x14ac:dyDescent="0.3">
      <c r="A17" s="36" t="s">
        <v>199</v>
      </c>
      <c r="B17" s="36"/>
      <c r="C17" s="36"/>
      <c r="D17" s="36"/>
      <c r="E17" s="36"/>
      <c r="F17" s="36"/>
      <c r="G17" s="36"/>
    </row>
    <row r="18" spans="1:7" ht="22.5" customHeight="1" x14ac:dyDescent="0.3">
      <c r="A18" s="55" t="s">
        <v>113</v>
      </c>
      <c r="B18" s="56" t="s">
        <v>117</v>
      </c>
      <c r="C18" s="56"/>
      <c r="D18" s="56"/>
      <c r="E18" s="56"/>
      <c r="F18" s="56"/>
      <c r="G18" s="57"/>
    </row>
    <row r="19" spans="1:7" ht="22.5" customHeight="1" x14ac:dyDescent="0.3">
      <c r="A19" s="58" t="s">
        <v>112</v>
      </c>
      <c r="B19" s="58"/>
      <c r="C19" s="58"/>
      <c r="D19" s="58"/>
      <c r="E19" s="58"/>
      <c r="F19" s="58"/>
      <c r="G19" s="58"/>
    </row>
    <row r="20" spans="1:7" ht="12" customHeight="1" thickBot="1" x14ac:dyDescent="0.35">
      <c r="A20" s="59"/>
      <c r="B20" s="59"/>
      <c r="C20" s="59"/>
      <c r="D20" s="59"/>
      <c r="E20" s="59"/>
      <c r="F20" s="59"/>
      <c r="G20" s="59"/>
    </row>
    <row r="21" spans="1:7" ht="19.2" thickBot="1" x14ac:dyDescent="0.35">
      <c r="A21" s="60" t="s">
        <v>13</v>
      </c>
      <c r="B21" s="60" t="s">
        <v>61</v>
      </c>
      <c r="C21" s="61">
        <f>C99</f>
        <v>348963</v>
      </c>
      <c r="D21" s="62"/>
      <c r="E21" s="62"/>
      <c r="F21" s="63"/>
    </row>
    <row r="22" spans="1:7" ht="16.8" thickBot="1" x14ac:dyDescent="0.35">
      <c r="A22" s="63" t="s">
        <v>0</v>
      </c>
      <c r="B22" s="63"/>
      <c r="C22" s="65"/>
      <c r="D22" s="62"/>
      <c r="E22" s="62"/>
      <c r="F22" s="63"/>
    </row>
    <row r="23" spans="1:7" ht="54" customHeight="1" thickBot="1" x14ac:dyDescent="0.35">
      <c r="A23" s="66" t="s">
        <v>73</v>
      </c>
      <c r="B23" s="66"/>
      <c r="C23" s="61">
        <f>D99</f>
        <v>348963</v>
      </c>
      <c r="D23" s="62"/>
      <c r="E23" s="62"/>
      <c r="F23" s="63"/>
    </row>
    <row r="24" spans="1:7" ht="17.25" customHeight="1" thickBot="1" x14ac:dyDescent="0.35">
      <c r="A24" s="67" t="s">
        <v>74</v>
      </c>
      <c r="B24" s="68"/>
      <c r="C24" s="61">
        <f>F99</f>
        <v>0</v>
      </c>
      <c r="D24" s="62"/>
      <c r="E24" s="62"/>
      <c r="F24" s="63"/>
    </row>
    <row r="25" spans="1:7" ht="27.75" customHeight="1" thickBot="1" x14ac:dyDescent="0.35">
      <c r="A25" s="66" t="s">
        <v>75</v>
      </c>
      <c r="B25" s="66"/>
      <c r="C25" s="61"/>
      <c r="D25" s="62"/>
      <c r="E25" s="62"/>
      <c r="F25" s="63"/>
    </row>
    <row r="26" spans="1:7" ht="15.75" hidden="1" customHeight="1" x14ac:dyDescent="0.3">
      <c r="A26" s="63"/>
      <c r="B26" s="63"/>
      <c r="C26" s="63"/>
      <c r="D26" s="63"/>
      <c r="E26" s="63"/>
      <c r="F26" s="63"/>
    </row>
    <row r="27" spans="1:7" ht="25.5" customHeight="1" x14ac:dyDescent="0.3">
      <c r="A27" s="63"/>
      <c r="B27" s="63" t="s">
        <v>19</v>
      </c>
      <c r="C27" s="63"/>
      <c r="D27" s="63"/>
      <c r="E27" s="63"/>
      <c r="F27" s="63"/>
    </row>
    <row r="28" spans="1:7" ht="25.5" customHeight="1" x14ac:dyDescent="0.3">
      <c r="A28" s="69" t="s">
        <v>127</v>
      </c>
      <c r="B28" s="70" t="s">
        <v>128</v>
      </c>
      <c r="C28" s="70"/>
      <c r="D28" s="70"/>
      <c r="E28" s="70"/>
      <c r="F28" s="70"/>
      <c r="G28" s="70"/>
    </row>
    <row r="29" spans="1:7" ht="35.25" customHeight="1" x14ac:dyDescent="0.3">
      <c r="A29" s="71" t="s">
        <v>200</v>
      </c>
      <c r="B29" s="71"/>
      <c r="C29" s="71"/>
      <c r="D29" s="71"/>
      <c r="E29" s="71"/>
      <c r="F29" s="71"/>
      <c r="G29" s="71"/>
    </row>
    <row r="30" spans="1:7" ht="25.5" customHeight="1" x14ac:dyDescent="0.3">
      <c r="A30" s="72" t="s">
        <v>201</v>
      </c>
      <c r="B30" s="72"/>
      <c r="C30" s="72"/>
      <c r="D30" s="72"/>
      <c r="E30" s="72"/>
      <c r="F30" s="72"/>
      <c r="G30" s="72"/>
    </row>
    <row r="31" spans="1:7" ht="25.5" customHeight="1" x14ac:dyDescent="0.3">
      <c r="A31" s="72" t="s">
        <v>202</v>
      </c>
      <c r="B31" s="72"/>
      <c r="C31" s="72"/>
      <c r="D31" s="72"/>
      <c r="E31" s="72"/>
      <c r="F31" s="72"/>
      <c r="G31" s="72"/>
    </row>
    <row r="32" spans="1:7" ht="25.5" customHeight="1" x14ac:dyDescent="0.3">
      <c r="A32" s="72" t="s">
        <v>203</v>
      </c>
      <c r="B32" s="72"/>
      <c r="C32" s="72"/>
      <c r="D32" s="72"/>
      <c r="E32" s="72"/>
      <c r="F32" s="72"/>
      <c r="G32" s="72"/>
    </row>
    <row r="33" spans="1:7" s="2" customFormat="1" ht="18.600000000000001" x14ac:dyDescent="0.35">
      <c r="A33" s="73" t="s">
        <v>20</v>
      </c>
      <c r="B33" s="73" t="s">
        <v>62</v>
      </c>
      <c r="C33" s="74"/>
      <c r="D33" s="74"/>
      <c r="E33" s="74"/>
      <c r="F33" s="74"/>
      <c r="G33" s="45"/>
    </row>
    <row r="34" spans="1:7" ht="50.25" customHeight="1" x14ac:dyDescent="0.3">
      <c r="A34" s="75" t="s">
        <v>204</v>
      </c>
      <c r="B34" s="76"/>
      <c r="C34" s="76"/>
      <c r="D34" s="76"/>
      <c r="E34" s="76"/>
      <c r="F34" s="76"/>
      <c r="G34" s="77"/>
    </row>
    <row r="35" spans="1:7" ht="66" customHeight="1" x14ac:dyDescent="0.3">
      <c r="A35" s="78" t="s">
        <v>205</v>
      </c>
      <c r="B35" s="76"/>
      <c r="C35" s="76"/>
      <c r="D35" s="76"/>
      <c r="E35" s="76"/>
      <c r="F35" s="76"/>
      <c r="G35" s="79"/>
    </row>
    <row r="36" spans="1:7" ht="21.75" customHeight="1" x14ac:dyDescent="0.3">
      <c r="A36" s="80" t="s">
        <v>206</v>
      </c>
      <c r="B36" s="81" t="s">
        <v>125</v>
      </c>
      <c r="C36" s="81"/>
      <c r="D36" s="81"/>
      <c r="E36" s="81"/>
      <c r="F36" s="81"/>
      <c r="G36" s="82"/>
    </row>
    <row r="37" spans="1:7" ht="119.25" customHeight="1" x14ac:dyDescent="0.3">
      <c r="A37" s="83" t="s">
        <v>139</v>
      </c>
      <c r="B37" s="83"/>
      <c r="C37" s="83"/>
      <c r="D37" s="83"/>
      <c r="E37" s="83"/>
      <c r="F37" s="83"/>
      <c r="G37" s="83"/>
    </row>
    <row r="38" spans="1:7" ht="100.5" customHeight="1" x14ac:dyDescent="0.3">
      <c r="A38" s="84" t="s">
        <v>138</v>
      </c>
      <c r="B38" s="84"/>
      <c r="C38" s="84"/>
      <c r="D38" s="84"/>
      <c r="E38" s="84"/>
      <c r="F38" s="84"/>
      <c r="G38" s="84"/>
    </row>
    <row r="39" spans="1:7" ht="54.75" customHeight="1" x14ac:dyDescent="0.3">
      <c r="A39" s="84" t="s">
        <v>140</v>
      </c>
      <c r="B39" s="84"/>
      <c r="C39" s="84"/>
      <c r="D39" s="84"/>
      <c r="E39" s="84"/>
      <c r="F39" s="84"/>
      <c r="G39" s="84"/>
    </row>
    <row r="40" spans="1:7" ht="54" customHeight="1" x14ac:dyDescent="0.3">
      <c r="A40" s="84" t="s">
        <v>141</v>
      </c>
      <c r="B40" s="84"/>
      <c r="C40" s="84"/>
      <c r="D40" s="84"/>
      <c r="E40" s="84"/>
      <c r="F40" s="84"/>
      <c r="G40" s="84"/>
    </row>
    <row r="41" spans="1:7" ht="30" customHeight="1" x14ac:dyDescent="0.3">
      <c r="A41" s="85" t="s">
        <v>126</v>
      </c>
      <c r="B41" s="85"/>
      <c r="C41" s="86"/>
      <c r="D41" s="87">
        <f>D192</f>
        <v>86000</v>
      </c>
      <c r="E41" s="88"/>
      <c r="F41" s="88"/>
      <c r="G41" s="88"/>
    </row>
    <row r="42" spans="1:7" ht="34.5" customHeight="1" x14ac:dyDescent="0.3">
      <c r="A42" s="58" t="s">
        <v>207</v>
      </c>
      <c r="B42" s="58"/>
      <c r="C42" s="58"/>
      <c r="D42" s="58"/>
      <c r="E42" s="58"/>
      <c r="F42" s="58"/>
      <c r="G42" s="58"/>
    </row>
    <row r="43" spans="1:7" ht="49.5" customHeight="1" x14ac:dyDescent="0.3">
      <c r="A43" s="89" t="s">
        <v>208</v>
      </c>
      <c r="B43" s="89"/>
      <c r="C43" s="89"/>
      <c r="D43" s="89"/>
      <c r="E43" s="89"/>
      <c r="F43" s="89"/>
      <c r="G43" s="89"/>
    </row>
    <row r="44" spans="1:7" ht="22.5" customHeight="1" x14ac:dyDescent="0.3">
      <c r="A44" s="90" t="s">
        <v>209</v>
      </c>
      <c r="B44" s="91"/>
      <c r="C44" s="91"/>
      <c r="D44" s="91"/>
      <c r="E44" s="91"/>
      <c r="F44" s="91"/>
      <c r="G44" s="92"/>
    </row>
    <row r="45" spans="1:7" x14ac:dyDescent="0.3">
      <c r="A45" s="89"/>
      <c r="B45" s="89"/>
      <c r="C45" s="89"/>
      <c r="D45" s="89"/>
      <c r="E45" s="89"/>
      <c r="F45" s="89"/>
      <c r="G45" s="89"/>
    </row>
    <row r="46" spans="1:7" s="2" customFormat="1" ht="21" customHeight="1" x14ac:dyDescent="0.4">
      <c r="A46" s="93" t="s">
        <v>21</v>
      </c>
      <c r="B46" s="93"/>
      <c r="C46" s="93"/>
      <c r="D46" s="93"/>
      <c r="E46" s="93"/>
      <c r="F46" s="93"/>
      <c r="G46" s="45"/>
    </row>
    <row r="47" spans="1:7" ht="18.75" customHeight="1" x14ac:dyDescent="0.3">
      <c r="A47" s="94" t="s">
        <v>130</v>
      </c>
      <c r="B47" s="95" t="s">
        <v>129</v>
      </c>
      <c r="C47" s="95"/>
      <c r="D47" s="95"/>
      <c r="E47" s="95"/>
      <c r="F47" s="95"/>
      <c r="G47" s="95"/>
    </row>
    <row r="48" spans="1:7" ht="18.75" customHeight="1" x14ac:dyDescent="0.3">
      <c r="A48" s="96" t="s">
        <v>142</v>
      </c>
      <c r="B48" s="97"/>
      <c r="C48" s="97"/>
      <c r="D48" s="97"/>
      <c r="E48" s="97"/>
      <c r="F48" s="97"/>
      <c r="G48" s="98"/>
    </row>
    <row r="49" spans="1:256" ht="18.75" customHeight="1" x14ac:dyDescent="0.3">
      <c r="A49" s="49" t="s">
        <v>143</v>
      </c>
      <c r="B49" s="50"/>
      <c r="C49" s="50"/>
      <c r="D49" s="50"/>
      <c r="E49" s="50"/>
      <c r="F49" s="50"/>
      <c r="G49" s="51"/>
    </row>
    <row r="50" spans="1:256" ht="18.75" customHeight="1" x14ac:dyDescent="0.3">
      <c r="A50" s="52" t="s">
        <v>144</v>
      </c>
      <c r="B50" s="53"/>
      <c r="C50" s="53"/>
      <c r="D50" s="53"/>
      <c r="E50" s="53"/>
      <c r="F50" s="53"/>
      <c r="G50" s="54"/>
    </row>
    <row r="51" spans="1:256" ht="18.75" customHeight="1" x14ac:dyDescent="0.3">
      <c r="A51" s="49" t="s">
        <v>152</v>
      </c>
      <c r="B51" s="50"/>
      <c r="C51" s="50"/>
      <c r="D51" s="50"/>
      <c r="E51" s="50"/>
      <c r="F51" s="50"/>
      <c r="G51" s="51"/>
    </row>
    <row r="52" spans="1:256" ht="18.75" customHeight="1" x14ac:dyDescent="0.3">
      <c r="A52" s="49" t="s">
        <v>153</v>
      </c>
      <c r="B52" s="50"/>
      <c r="C52" s="50"/>
      <c r="D52" s="50"/>
      <c r="E52" s="50"/>
      <c r="F52" s="50"/>
      <c r="G52" s="51"/>
    </row>
    <row r="53" spans="1:256" ht="18.75" customHeight="1" x14ac:dyDescent="0.3">
      <c r="A53" s="49" t="s">
        <v>146</v>
      </c>
      <c r="B53" s="50"/>
      <c r="C53" s="50"/>
      <c r="D53" s="50"/>
      <c r="E53" s="50"/>
      <c r="F53" s="50"/>
      <c r="G53" s="51"/>
    </row>
    <row r="54" spans="1:256" ht="18.75" customHeight="1" x14ac:dyDescent="0.3">
      <c r="A54" s="49" t="s">
        <v>147</v>
      </c>
      <c r="B54" s="50"/>
      <c r="C54" s="50"/>
      <c r="D54" s="50"/>
      <c r="E54" s="50"/>
      <c r="F54" s="50"/>
      <c r="G54" s="51"/>
    </row>
    <row r="55" spans="1:256" ht="13.5" hidden="1" customHeight="1" x14ac:dyDescent="0.3">
      <c r="A55" s="49"/>
      <c r="B55" s="50"/>
      <c r="C55" s="50"/>
      <c r="D55" s="50"/>
      <c r="E55" s="50"/>
      <c r="F55" s="50"/>
      <c r="G55" s="51"/>
    </row>
    <row r="56" spans="1:256" ht="8.25" hidden="1" customHeight="1" x14ac:dyDescent="0.3">
      <c r="A56" s="49"/>
      <c r="B56" s="50"/>
      <c r="C56" s="50"/>
      <c r="D56" s="50"/>
      <c r="E56" s="50"/>
      <c r="F56" s="50"/>
      <c r="G56" s="51"/>
    </row>
    <row r="57" spans="1:256" ht="16.5" customHeight="1" x14ac:dyDescent="0.3">
      <c r="A57" s="52" t="s">
        <v>148</v>
      </c>
      <c r="B57" s="53"/>
      <c r="C57" s="53"/>
      <c r="D57" s="53"/>
      <c r="E57" s="53"/>
      <c r="F57" s="53"/>
      <c r="G57" s="54"/>
    </row>
    <row r="58" spans="1:256" ht="17.25" customHeight="1" x14ac:dyDescent="0.3">
      <c r="A58" s="52" t="s">
        <v>149</v>
      </c>
      <c r="B58" s="53"/>
      <c r="C58" s="53"/>
      <c r="D58" s="53"/>
      <c r="E58" s="53"/>
      <c r="F58" s="53"/>
      <c r="G58" s="54"/>
    </row>
    <row r="59" spans="1:256" s="34" customFormat="1" ht="19.5" customHeight="1" x14ac:dyDescent="0.25">
      <c r="A59" s="99" t="s">
        <v>150</v>
      </c>
      <c r="B59" s="36"/>
      <c r="C59" s="36"/>
      <c r="D59" s="36"/>
      <c r="E59" s="36"/>
      <c r="F59" s="36"/>
      <c r="G59" s="36"/>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c r="DA59" s="35"/>
      <c r="DB59" s="35"/>
      <c r="DC59" s="35"/>
      <c r="DD59" s="35"/>
      <c r="DE59" s="35"/>
      <c r="DF59" s="35"/>
      <c r="DG59" s="35"/>
      <c r="DH59" s="35"/>
      <c r="DI59" s="35"/>
      <c r="DJ59" s="35"/>
      <c r="DK59" s="35"/>
      <c r="DL59" s="35"/>
      <c r="DM59" s="35"/>
      <c r="DN59" s="35"/>
      <c r="DO59" s="35"/>
      <c r="DP59" s="35"/>
      <c r="DQ59" s="35"/>
      <c r="DR59" s="35"/>
      <c r="DS59" s="35"/>
      <c r="DT59" s="35"/>
      <c r="DU59" s="35"/>
      <c r="DV59" s="35"/>
      <c r="DW59" s="35"/>
      <c r="DX59" s="35"/>
      <c r="DY59" s="35"/>
      <c r="DZ59" s="35"/>
      <c r="EA59" s="35"/>
      <c r="EB59" s="35"/>
      <c r="EC59" s="35"/>
      <c r="ED59" s="35"/>
      <c r="EE59" s="35"/>
      <c r="EF59" s="35"/>
      <c r="EG59" s="35"/>
      <c r="EH59" s="35"/>
      <c r="EI59" s="35"/>
      <c r="EJ59" s="35"/>
      <c r="EK59" s="35"/>
      <c r="EL59" s="35"/>
      <c r="EM59" s="35"/>
      <c r="EN59" s="35"/>
      <c r="EO59" s="35"/>
      <c r="EP59" s="35"/>
      <c r="EQ59" s="35"/>
      <c r="ER59" s="35"/>
      <c r="ES59" s="35"/>
      <c r="ET59" s="35"/>
      <c r="EU59" s="35"/>
      <c r="EV59" s="35"/>
      <c r="EW59" s="35"/>
      <c r="EX59" s="35"/>
      <c r="EY59" s="35"/>
      <c r="EZ59" s="35"/>
      <c r="FA59" s="35"/>
      <c r="FB59" s="35"/>
      <c r="FC59" s="35"/>
      <c r="FD59" s="35"/>
      <c r="FE59" s="35"/>
      <c r="FF59" s="35"/>
      <c r="FG59" s="35"/>
      <c r="FH59" s="35"/>
      <c r="FI59" s="35"/>
      <c r="FJ59" s="35"/>
      <c r="FK59" s="35"/>
      <c r="FL59" s="35"/>
      <c r="FM59" s="35"/>
      <c r="FN59" s="35"/>
      <c r="FO59" s="35"/>
      <c r="FP59" s="35"/>
      <c r="FQ59" s="35"/>
      <c r="FR59" s="35"/>
      <c r="FS59" s="35"/>
      <c r="FT59" s="35"/>
      <c r="FU59" s="35"/>
      <c r="FV59" s="35"/>
      <c r="FW59" s="35"/>
      <c r="FX59" s="35"/>
      <c r="FY59" s="35"/>
      <c r="FZ59" s="35"/>
      <c r="GA59" s="35"/>
      <c r="GB59" s="35"/>
      <c r="GC59" s="35"/>
      <c r="GD59" s="35"/>
      <c r="GE59" s="35"/>
      <c r="GF59" s="35"/>
      <c r="GG59" s="35"/>
      <c r="GH59" s="35"/>
      <c r="GI59" s="35"/>
      <c r="GJ59" s="35"/>
      <c r="GK59" s="35"/>
      <c r="GL59" s="35"/>
      <c r="GM59" s="35"/>
      <c r="GN59" s="35"/>
      <c r="GO59" s="35"/>
      <c r="GP59" s="35"/>
      <c r="GQ59" s="35"/>
      <c r="GR59" s="35"/>
      <c r="GS59" s="35"/>
      <c r="GT59" s="35"/>
      <c r="GU59" s="35"/>
      <c r="GV59" s="35"/>
      <c r="GW59" s="35"/>
      <c r="GX59" s="35"/>
      <c r="GY59" s="35"/>
      <c r="GZ59" s="35"/>
      <c r="HA59" s="35"/>
      <c r="HB59" s="35"/>
      <c r="HC59" s="35"/>
      <c r="HD59" s="35"/>
      <c r="HE59" s="35"/>
      <c r="HF59" s="35"/>
      <c r="HG59" s="35"/>
      <c r="HH59" s="35"/>
      <c r="HI59" s="35"/>
      <c r="HJ59" s="35"/>
      <c r="HK59" s="35"/>
      <c r="HL59" s="35"/>
      <c r="HM59" s="35"/>
      <c r="HN59" s="35"/>
      <c r="HO59" s="35"/>
      <c r="HP59" s="35"/>
      <c r="HQ59" s="35"/>
      <c r="HR59" s="35"/>
      <c r="HS59" s="35"/>
      <c r="HT59" s="35"/>
      <c r="HU59" s="35"/>
      <c r="HV59" s="35"/>
      <c r="HW59" s="35"/>
      <c r="HX59" s="35"/>
      <c r="HY59" s="35"/>
      <c r="HZ59" s="35"/>
      <c r="IA59" s="35"/>
      <c r="IB59" s="35"/>
      <c r="IC59" s="35"/>
      <c r="ID59" s="35"/>
      <c r="IE59" s="35"/>
      <c r="IF59" s="35"/>
      <c r="IG59" s="35"/>
      <c r="IH59" s="35"/>
      <c r="II59" s="35"/>
      <c r="IJ59" s="35"/>
      <c r="IK59" s="35"/>
      <c r="IL59" s="35"/>
      <c r="IM59" s="35"/>
      <c r="IN59" s="35"/>
      <c r="IO59" s="35"/>
      <c r="IP59" s="35"/>
      <c r="IQ59" s="35"/>
      <c r="IR59" s="35"/>
      <c r="IS59" s="35"/>
      <c r="IT59" s="35"/>
      <c r="IU59" s="35"/>
      <c r="IV59" s="35"/>
    </row>
    <row r="60" spans="1:256" s="32" customFormat="1" ht="17.25" customHeight="1" x14ac:dyDescent="0.25">
      <c r="A60" s="100" t="s">
        <v>154</v>
      </c>
      <c r="B60" s="89"/>
      <c r="C60" s="89"/>
      <c r="D60" s="89"/>
      <c r="E60" s="89"/>
      <c r="F60" s="89"/>
      <c r="G60" s="89"/>
    </row>
    <row r="61" spans="1:256" s="32" customFormat="1" ht="16.5" customHeight="1" x14ac:dyDescent="0.25">
      <c r="A61" s="49" t="s">
        <v>151</v>
      </c>
      <c r="B61" s="50"/>
      <c r="C61" s="50"/>
      <c r="D61" s="50"/>
      <c r="E61" s="50"/>
      <c r="F61" s="50"/>
      <c r="G61" s="51"/>
    </row>
    <row r="62" spans="1:256" s="33" customFormat="1" ht="17.25" customHeight="1" x14ac:dyDescent="0.3">
      <c r="A62" s="99" t="s">
        <v>145</v>
      </c>
      <c r="B62" s="36"/>
      <c r="C62" s="36"/>
      <c r="D62" s="36"/>
      <c r="E62" s="36"/>
      <c r="F62" s="36"/>
      <c r="G62" s="101"/>
    </row>
    <row r="63" spans="1:256" ht="24.75" customHeight="1" x14ac:dyDescent="0.4">
      <c r="A63" s="102" t="s">
        <v>131</v>
      </c>
      <c r="B63" s="103" t="s">
        <v>132</v>
      </c>
      <c r="C63" s="103"/>
      <c r="D63" s="103"/>
      <c r="E63" s="103"/>
      <c r="F63" s="103"/>
      <c r="G63" s="103"/>
    </row>
    <row r="64" spans="1:256" ht="97.5" customHeight="1" x14ac:dyDescent="0.3">
      <c r="A64" s="104" t="s">
        <v>210</v>
      </c>
      <c r="B64" s="105"/>
      <c r="C64" s="105"/>
      <c r="D64" s="105"/>
      <c r="E64" s="105"/>
      <c r="F64" s="105"/>
      <c r="G64" s="106"/>
    </row>
    <row r="65" spans="1:10" ht="28.5" customHeight="1" x14ac:dyDescent="0.3">
      <c r="A65" s="107" t="s">
        <v>211</v>
      </c>
      <c r="B65" s="108"/>
      <c r="C65" s="108"/>
      <c r="D65" s="108"/>
      <c r="E65" s="108"/>
      <c r="F65" s="108"/>
      <c r="G65" s="109"/>
    </row>
    <row r="66" spans="1:10" ht="39" customHeight="1" x14ac:dyDescent="0.3">
      <c r="A66" s="110" t="s">
        <v>212</v>
      </c>
      <c r="B66" s="111"/>
      <c r="C66" s="111"/>
      <c r="D66" s="111"/>
      <c r="E66" s="111"/>
      <c r="F66" s="111"/>
      <c r="G66" s="112"/>
    </row>
    <row r="67" spans="1:10" ht="69" customHeight="1" x14ac:dyDescent="0.3">
      <c r="A67" s="96" t="s">
        <v>213</v>
      </c>
      <c r="B67" s="97"/>
      <c r="C67" s="97"/>
      <c r="D67" s="97"/>
      <c r="E67" s="97"/>
      <c r="F67" s="97"/>
      <c r="G67" s="98"/>
    </row>
    <row r="68" spans="1:10" ht="33" customHeight="1" x14ac:dyDescent="0.3">
      <c r="A68" s="113" t="s">
        <v>71</v>
      </c>
      <c r="B68" s="113"/>
      <c r="C68" s="114" t="s">
        <v>16</v>
      </c>
      <c r="D68" s="114" t="s">
        <v>17</v>
      </c>
      <c r="E68" s="114" t="s">
        <v>14</v>
      </c>
      <c r="F68" s="114" t="s">
        <v>15</v>
      </c>
      <c r="G68" s="114" t="s">
        <v>14</v>
      </c>
    </row>
    <row r="69" spans="1:10" ht="33" customHeight="1" x14ac:dyDescent="0.3">
      <c r="A69" s="115">
        <v>1</v>
      </c>
      <c r="B69" s="116" t="s">
        <v>69</v>
      </c>
      <c r="C69" s="117"/>
      <c r="D69" s="118"/>
      <c r="E69" s="119">
        <f>C69*D69</f>
        <v>0</v>
      </c>
      <c r="F69" s="119">
        <f>E69*0.34</f>
        <v>0</v>
      </c>
      <c r="G69" s="120">
        <f>E69+F69</f>
        <v>0</v>
      </c>
    </row>
    <row r="70" spans="1:10" ht="21.75" customHeight="1" x14ac:dyDescent="0.3">
      <c r="A70" s="116"/>
      <c r="B70" s="116" t="s">
        <v>70</v>
      </c>
      <c r="C70" s="116"/>
      <c r="D70" s="116"/>
      <c r="E70" s="116"/>
      <c r="F70" s="116"/>
      <c r="G70" s="120">
        <f>G69</f>
        <v>0</v>
      </c>
    </row>
    <row r="71" spans="1:10" ht="21.75" customHeight="1" x14ac:dyDescent="0.3">
      <c r="A71" s="62"/>
      <c r="B71" s="62"/>
      <c r="C71" s="62"/>
      <c r="D71" s="62"/>
      <c r="E71" s="62"/>
      <c r="F71" s="62"/>
      <c r="G71" s="62"/>
      <c r="H71" s="17"/>
      <c r="I71" s="17"/>
      <c r="J71" s="17"/>
    </row>
    <row r="72" spans="1:10" ht="18.600000000000001" x14ac:dyDescent="0.4">
      <c r="A72" s="121" t="s">
        <v>1</v>
      </c>
      <c r="B72" s="122" t="s">
        <v>82</v>
      </c>
    </row>
    <row r="73" spans="1:10" ht="183" customHeight="1" x14ac:dyDescent="0.3">
      <c r="A73" s="49" t="s">
        <v>214</v>
      </c>
      <c r="B73" s="50"/>
      <c r="C73" s="50"/>
      <c r="D73" s="50"/>
      <c r="E73" s="50"/>
      <c r="F73" s="50"/>
      <c r="G73" s="51"/>
    </row>
    <row r="74" spans="1:10" ht="45.75" customHeight="1" x14ac:dyDescent="0.3">
      <c r="A74" s="49" t="s">
        <v>215</v>
      </c>
      <c r="B74" s="50"/>
      <c r="C74" s="50"/>
      <c r="D74" s="50"/>
      <c r="E74" s="50"/>
      <c r="F74" s="50"/>
      <c r="G74" s="51"/>
    </row>
    <row r="75" spans="1:10" ht="31.5" customHeight="1" x14ac:dyDescent="0.3">
      <c r="A75" s="49" t="s">
        <v>216</v>
      </c>
      <c r="B75" s="50"/>
      <c r="C75" s="50"/>
      <c r="D75" s="50"/>
      <c r="E75" s="50"/>
      <c r="F75" s="50"/>
      <c r="G75" s="51"/>
    </row>
    <row r="76" spans="1:10" ht="28.5" customHeight="1" x14ac:dyDescent="0.3">
      <c r="A76" s="49" t="s">
        <v>217</v>
      </c>
      <c r="B76" s="50"/>
      <c r="C76" s="50"/>
      <c r="D76" s="50"/>
      <c r="E76" s="50"/>
      <c r="F76" s="50"/>
      <c r="G76" s="51"/>
    </row>
    <row r="77" spans="1:10" ht="32.25" customHeight="1" x14ac:dyDescent="0.3">
      <c r="A77" s="49" t="s">
        <v>218</v>
      </c>
      <c r="B77" s="50"/>
      <c r="C77" s="50"/>
      <c r="D77" s="50"/>
      <c r="E77" s="50"/>
      <c r="F77" s="50"/>
      <c r="G77" s="51"/>
    </row>
    <row r="78" spans="1:10" ht="18.75" customHeight="1" x14ac:dyDescent="0.3">
      <c r="A78" s="123"/>
      <c r="B78" s="123"/>
      <c r="C78" s="123"/>
      <c r="D78" s="123"/>
      <c r="E78" s="123"/>
      <c r="F78" s="123"/>
      <c r="G78" s="123"/>
    </row>
    <row r="79" spans="1:10" s="2" customFormat="1" ht="17.25" customHeight="1" x14ac:dyDescent="0.4">
      <c r="A79" s="124">
        <v>4</v>
      </c>
      <c r="B79" s="125" t="s">
        <v>65</v>
      </c>
      <c r="C79" s="125"/>
      <c r="D79" s="126"/>
      <c r="E79" s="126"/>
      <c r="F79" s="126"/>
      <c r="G79" s="126"/>
    </row>
    <row r="80" spans="1:10" ht="19.5" customHeight="1" x14ac:dyDescent="0.4">
      <c r="A80" s="127" t="s">
        <v>23</v>
      </c>
      <c r="B80" s="127"/>
      <c r="C80" s="127"/>
      <c r="D80" s="127"/>
      <c r="E80" s="127"/>
      <c r="F80" s="127"/>
      <c r="G80" s="127"/>
    </row>
    <row r="81" spans="1:256" s="5" customFormat="1" ht="19.5" customHeight="1" x14ac:dyDescent="0.3">
      <c r="A81" s="128"/>
      <c r="B81" s="128"/>
      <c r="C81" s="129" t="s">
        <v>24</v>
      </c>
      <c r="D81" s="128"/>
      <c r="E81" s="128"/>
      <c r="F81" s="128"/>
      <c r="G81" s="128"/>
    </row>
    <row r="82" spans="1:256" s="4" customFormat="1" ht="34.5" customHeight="1" x14ac:dyDescent="0.25">
      <c r="A82" s="130" t="s">
        <v>35</v>
      </c>
      <c r="B82" s="131" t="s">
        <v>2</v>
      </c>
      <c r="C82" s="131" t="s">
        <v>22</v>
      </c>
      <c r="D82" s="132"/>
      <c r="E82" s="132"/>
      <c r="F82" s="132"/>
      <c r="G82" s="132"/>
    </row>
    <row r="83" spans="1:256" s="6" customFormat="1" x14ac:dyDescent="0.3">
      <c r="A83" s="133">
        <v>1</v>
      </c>
      <c r="B83" s="133">
        <v>2</v>
      </c>
      <c r="C83" s="133">
        <v>3</v>
      </c>
      <c r="D83" s="134"/>
      <c r="E83" s="134"/>
      <c r="F83" s="134"/>
      <c r="G83" s="134"/>
    </row>
    <row r="84" spans="1:256" s="6" customFormat="1" x14ac:dyDescent="0.3">
      <c r="A84" s="131">
        <v>1</v>
      </c>
      <c r="B84" s="135" t="s">
        <v>99</v>
      </c>
      <c r="C84" s="136"/>
      <c r="D84" s="134"/>
      <c r="E84" s="134"/>
      <c r="F84" s="134"/>
      <c r="G84" s="134"/>
    </row>
    <row r="85" spans="1:256" s="5" customFormat="1" ht="24" customHeight="1" x14ac:dyDescent="0.25">
      <c r="A85" s="137"/>
      <c r="B85" s="138" t="s">
        <v>3</v>
      </c>
      <c r="C85" s="139">
        <f>SUM(C84:C84)</f>
        <v>0</v>
      </c>
      <c r="D85" s="140"/>
      <c r="E85" s="140"/>
      <c r="F85" s="140"/>
      <c r="G85" s="140"/>
    </row>
    <row r="86" spans="1:256" s="7" customFormat="1" ht="18" customHeight="1" x14ac:dyDescent="0.4">
      <c r="A86" s="127" t="s">
        <v>25</v>
      </c>
      <c r="B86" s="127"/>
      <c r="C86" s="127"/>
      <c r="D86" s="127"/>
      <c r="E86" s="127"/>
      <c r="F86" s="127"/>
      <c r="G86" s="12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c r="DB86" s="37"/>
      <c r="DC86" s="37"/>
      <c r="DD86" s="37"/>
      <c r="DE86" s="37"/>
      <c r="DF86" s="37"/>
      <c r="DG86" s="37"/>
      <c r="DH86" s="37"/>
      <c r="DI86" s="37"/>
      <c r="DJ86" s="37"/>
      <c r="DK86" s="37"/>
      <c r="DL86" s="37"/>
      <c r="DM86" s="37"/>
      <c r="DN86" s="37"/>
      <c r="DO86" s="37"/>
      <c r="DP86" s="37"/>
      <c r="DQ86" s="37"/>
      <c r="DR86" s="37"/>
      <c r="DS86" s="37"/>
      <c r="DT86" s="37"/>
      <c r="DU86" s="37"/>
      <c r="DV86" s="37"/>
      <c r="DW86" s="37"/>
      <c r="DX86" s="37"/>
      <c r="DY86" s="37"/>
      <c r="DZ86" s="37"/>
      <c r="EA86" s="37"/>
      <c r="EB86" s="37"/>
      <c r="EC86" s="37"/>
      <c r="ED86" s="37"/>
      <c r="EE86" s="37"/>
      <c r="EF86" s="37"/>
      <c r="EG86" s="37"/>
      <c r="EH86" s="37"/>
      <c r="EI86" s="37"/>
      <c r="EJ86" s="37"/>
      <c r="EK86" s="37"/>
      <c r="EL86" s="37"/>
      <c r="EM86" s="37"/>
      <c r="EN86" s="37"/>
      <c r="EO86" s="37"/>
      <c r="EP86" s="37"/>
      <c r="EQ86" s="37"/>
      <c r="ER86" s="37"/>
      <c r="ES86" s="37"/>
      <c r="ET86" s="37"/>
      <c r="EU86" s="37"/>
      <c r="EV86" s="37"/>
      <c r="EW86" s="37"/>
      <c r="EX86" s="37"/>
      <c r="EY86" s="37"/>
      <c r="EZ86" s="37"/>
      <c r="FA86" s="37"/>
      <c r="FB86" s="37"/>
      <c r="FC86" s="37"/>
      <c r="FD86" s="37"/>
      <c r="FE86" s="37"/>
      <c r="FF86" s="37"/>
      <c r="FG86" s="37"/>
      <c r="FH86" s="37"/>
      <c r="FI86" s="37"/>
      <c r="FJ86" s="37"/>
      <c r="FK86" s="37"/>
      <c r="FL86" s="37"/>
      <c r="FM86" s="37"/>
      <c r="FN86" s="37"/>
      <c r="FO86" s="37"/>
      <c r="FP86" s="37"/>
      <c r="FQ86" s="37"/>
      <c r="FR86" s="37"/>
      <c r="FS86" s="37"/>
      <c r="FT86" s="37"/>
      <c r="FU86" s="37"/>
      <c r="FV86" s="37"/>
      <c r="FW86" s="37"/>
      <c r="FX86" s="37"/>
      <c r="FY86" s="37"/>
      <c r="FZ86" s="37"/>
      <c r="GA86" s="37"/>
      <c r="GB86" s="37"/>
      <c r="GC86" s="37"/>
      <c r="GD86" s="37"/>
      <c r="GE86" s="37"/>
      <c r="GF86" s="37"/>
      <c r="GG86" s="37"/>
      <c r="GH86" s="37"/>
      <c r="GI86" s="37"/>
      <c r="GJ86" s="37"/>
      <c r="GK86" s="37"/>
      <c r="GL86" s="37"/>
      <c r="GM86" s="37"/>
      <c r="GN86" s="37"/>
      <c r="GO86" s="37"/>
      <c r="GP86" s="37"/>
      <c r="GQ86" s="37"/>
      <c r="GR86" s="37"/>
      <c r="GS86" s="37"/>
      <c r="GT86" s="37"/>
      <c r="GU86" s="37"/>
      <c r="GV86" s="37"/>
      <c r="GW86" s="37"/>
      <c r="GX86" s="37"/>
      <c r="GY86" s="37"/>
      <c r="GZ86" s="37"/>
      <c r="HA86" s="37"/>
      <c r="HB86" s="37"/>
      <c r="HC86" s="37"/>
      <c r="HD86" s="37"/>
      <c r="HE86" s="37"/>
      <c r="HF86" s="37"/>
      <c r="HG86" s="37"/>
      <c r="HH86" s="37"/>
      <c r="HI86" s="37"/>
      <c r="HJ86" s="37"/>
      <c r="HK86" s="37"/>
      <c r="HL86" s="37"/>
      <c r="HM86" s="37"/>
      <c r="HN86" s="37"/>
      <c r="HO86" s="37"/>
      <c r="HP86" s="37"/>
      <c r="HQ86" s="37"/>
      <c r="HR86" s="37"/>
      <c r="HS86" s="37"/>
      <c r="HT86" s="37"/>
      <c r="HU86" s="37"/>
      <c r="HV86" s="37"/>
      <c r="HW86" s="37"/>
      <c r="HX86" s="37"/>
      <c r="HY86" s="37"/>
      <c r="HZ86" s="37"/>
      <c r="IA86" s="37"/>
      <c r="IB86" s="37"/>
      <c r="IC86" s="37"/>
      <c r="ID86" s="37"/>
      <c r="IE86" s="37"/>
      <c r="IF86" s="37"/>
      <c r="IG86" s="37"/>
      <c r="IH86" s="37"/>
      <c r="II86" s="37"/>
      <c r="IJ86" s="37"/>
      <c r="IK86" s="37"/>
      <c r="IL86" s="37"/>
      <c r="IM86" s="37"/>
      <c r="IN86" s="37"/>
      <c r="IO86" s="37"/>
      <c r="IP86" s="37"/>
      <c r="IQ86" s="37"/>
      <c r="IR86" s="37"/>
      <c r="IS86" s="37"/>
      <c r="IT86" s="37"/>
      <c r="IU86" s="37"/>
      <c r="IV86" s="37"/>
    </row>
    <row r="87" spans="1:256" s="5" customFormat="1" ht="17.25" customHeight="1" x14ac:dyDescent="0.3">
      <c r="A87" s="141"/>
      <c r="B87" s="141"/>
      <c r="C87" s="141"/>
      <c r="D87" s="142" t="s">
        <v>27</v>
      </c>
      <c r="E87" s="141"/>
      <c r="F87" s="140"/>
      <c r="G87" s="140"/>
    </row>
    <row r="88" spans="1:256" s="5" customFormat="1" ht="52.5" customHeight="1" x14ac:dyDescent="0.25">
      <c r="A88" s="143" t="s">
        <v>35</v>
      </c>
      <c r="B88" s="143" t="s">
        <v>4</v>
      </c>
      <c r="C88" s="143" t="s">
        <v>22</v>
      </c>
      <c r="D88" s="144" t="s">
        <v>26</v>
      </c>
      <c r="E88" s="144"/>
      <c r="F88" s="144"/>
      <c r="G88" s="140"/>
    </row>
    <row r="89" spans="1:256" s="5" customFormat="1" ht="102" customHeight="1" x14ac:dyDescent="0.25">
      <c r="A89" s="145"/>
      <c r="B89" s="145"/>
      <c r="C89" s="145"/>
      <c r="D89" s="131" t="s">
        <v>86</v>
      </c>
      <c r="E89" s="131" t="s">
        <v>219</v>
      </c>
      <c r="F89" s="131" t="s">
        <v>85</v>
      </c>
      <c r="G89" s="140"/>
    </row>
    <row r="90" spans="1:256" s="5" customFormat="1" x14ac:dyDescent="0.25">
      <c r="A90" s="146">
        <v>1</v>
      </c>
      <c r="B90" s="147">
        <v>2</v>
      </c>
      <c r="C90" s="147">
        <v>3</v>
      </c>
      <c r="D90" s="147">
        <v>4</v>
      </c>
      <c r="E90" s="147">
        <v>5</v>
      </c>
      <c r="F90" s="147">
        <v>6</v>
      </c>
      <c r="G90" s="140"/>
    </row>
    <row r="91" spans="1:256" s="5" customFormat="1" ht="30.75" customHeight="1" x14ac:dyDescent="0.25">
      <c r="A91" s="131">
        <v>1</v>
      </c>
      <c r="B91" s="148" t="s">
        <v>77</v>
      </c>
      <c r="C91" s="136">
        <v>28000</v>
      </c>
      <c r="D91" s="136">
        <v>28000</v>
      </c>
      <c r="E91" s="149">
        <f>IF(D91=0,0,D91/$D$99)</f>
        <v>8.0237732940168435E-2</v>
      </c>
      <c r="F91" s="150">
        <f>C91-D91</f>
        <v>0</v>
      </c>
      <c r="G91" s="140"/>
    </row>
    <row r="92" spans="1:256" s="5" customFormat="1" ht="30.75" customHeight="1" x14ac:dyDescent="0.25">
      <c r="A92" s="131">
        <v>2</v>
      </c>
      <c r="B92" s="135" t="s">
        <v>99</v>
      </c>
      <c r="C92" s="150">
        <f>C84</f>
        <v>0</v>
      </c>
      <c r="D92" s="136">
        <v>0</v>
      </c>
      <c r="E92" s="149">
        <f t="shared" ref="E92:E93" si="0">IF(D92=0,0,D92/$D$99)</f>
        <v>0</v>
      </c>
      <c r="F92" s="150"/>
      <c r="G92" s="140"/>
    </row>
    <row r="93" spans="1:256" s="5" customFormat="1" ht="37.5" customHeight="1" x14ac:dyDescent="0.25">
      <c r="A93" s="131">
        <v>3</v>
      </c>
      <c r="B93" s="135" t="s">
        <v>137</v>
      </c>
      <c r="C93" s="150">
        <f>C136</f>
        <v>4000</v>
      </c>
      <c r="D93" s="136">
        <v>4000</v>
      </c>
      <c r="E93" s="149">
        <f t="shared" si="0"/>
        <v>1.146253327716692E-2</v>
      </c>
      <c r="F93" s="150"/>
      <c r="G93" s="140"/>
    </row>
    <row r="94" spans="1:256" s="5" customFormat="1" ht="30.75" customHeight="1" x14ac:dyDescent="0.25">
      <c r="A94" s="131">
        <v>4</v>
      </c>
      <c r="B94" s="135" t="s">
        <v>101</v>
      </c>
      <c r="C94" s="150">
        <f>D129</f>
        <v>284511</v>
      </c>
      <c r="D94" s="136">
        <v>284511</v>
      </c>
      <c r="E94" s="149">
        <f>IF(D94=0,0,D94/$D$99)</f>
        <v>0.81530420130500947</v>
      </c>
      <c r="F94" s="150">
        <f t="shared" ref="F94:F98" si="1">C94-D94</f>
        <v>0</v>
      </c>
      <c r="G94" s="140"/>
    </row>
    <row r="95" spans="1:256" s="5" customFormat="1" ht="30.75" customHeight="1" x14ac:dyDescent="0.25">
      <c r="A95" s="131">
        <v>5</v>
      </c>
      <c r="B95" s="135" t="s">
        <v>28</v>
      </c>
      <c r="C95" s="150">
        <f>F158</f>
        <v>32452</v>
      </c>
      <c r="D95" s="136">
        <v>32452</v>
      </c>
      <c r="E95" s="149">
        <f>IF(D95=0,0,D95/$D$99)</f>
        <v>9.2995532477655227E-2</v>
      </c>
      <c r="F95" s="150">
        <f t="shared" si="1"/>
        <v>0</v>
      </c>
      <c r="G95" s="140"/>
    </row>
    <row r="96" spans="1:256" s="5" customFormat="1" ht="30.75" customHeight="1" x14ac:dyDescent="0.25">
      <c r="A96" s="131">
        <v>3</v>
      </c>
      <c r="B96" s="135" t="s">
        <v>100</v>
      </c>
      <c r="C96" s="150">
        <f>C85-C84</f>
        <v>0</v>
      </c>
      <c r="D96" s="136">
        <v>0</v>
      </c>
      <c r="E96" s="149">
        <f>IF(D96=0,0,D96/$D$99)</f>
        <v>0</v>
      </c>
      <c r="F96" s="150">
        <f>C96-D96</f>
        <v>0</v>
      </c>
      <c r="G96" s="140"/>
    </row>
    <row r="97" spans="1:256" s="5" customFormat="1" ht="30.75" customHeight="1" x14ac:dyDescent="0.25">
      <c r="A97" s="131">
        <v>6</v>
      </c>
      <c r="B97" s="135" t="s">
        <v>76</v>
      </c>
      <c r="C97" s="150">
        <f>G70</f>
        <v>0</v>
      </c>
      <c r="D97" s="136">
        <v>0</v>
      </c>
      <c r="E97" s="149">
        <f>IF(D97=0,0,D97/$D$99)</f>
        <v>0</v>
      </c>
      <c r="F97" s="150">
        <f t="shared" si="1"/>
        <v>0</v>
      </c>
      <c r="G97" s="140"/>
    </row>
    <row r="98" spans="1:256" s="5" customFormat="1" ht="30.75" customHeight="1" x14ac:dyDescent="0.25">
      <c r="A98" s="131">
        <v>7</v>
      </c>
      <c r="B98" s="135" t="s">
        <v>78</v>
      </c>
      <c r="C98" s="150">
        <f>C137-C136</f>
        <v>0</v>
      </c>
      <c r="D98" s="136">
        <v>0</v>
      </c>
      <c r="E98" s="149">
        <f>IF(D98=0,0,D98/$D$99)</f>
        <v>0</v>
      </c>
      <c r="F98" s="150">
        <f t="shared" si="1"/>
        <v>0</v>
      </c>
      <c r="G98" s="140"/>
    </row>
    <row r="99" spans="1:256" s="4" customFormat="1" ht="25.5" customHeight="1" x14ac:dyDescent="0.25">
      <c r="A99" s="151"/>
      <c r="B99" s="152" t="s">
        <v>6</v>
      </c>
      <c r="C99" s="150">
        <f>SUM(C91:C98)</f>
        <v>348963</v>
      </c>
      <c r="D99" s="150">
        <f>SUM(D91:D98)</f>
        <v>348963</v>
      </c>
      <c r="E99" s="149">
        <v>1</v>
      </c>
      <c r="F99" s="150">
        <f>SUM(F91:F98)</f>
        <v>0</v>
      </c>
      <c r="G99" s="132"/>
    </row>
    <row r="100" spans="1:256" s="8" customFormat="1" ht="15.75" customHeight="1" x14ac:dyDescent="0.25">
      <c r="A100" s="153"/>
      <c r="B100" s="153"/>
      <c r="C100" s="153"/>
      <c r="D100" s="153"/>
      <c r="E100" s="153"/>
      <c r="F100" s="153"/>
      <c r="G100" s="153"/>
    </row>
    <row r="101" spans="1:256" s="8" customFormat="1" ht="19.5" customHeight="1" x14ac:dyDescent="0.25">
      <c r="A101" s="154"/>
      <c r="B101" s="155" t="s">
        <v>220</v>
      </c>
      <c r="C101" s="155"/>
      <c r="D101" s="155"/>
      <c r="E101" s="155"/>
      <c r="F101" s="155"/>
      <c r="G101" s="153"/>
    </row>
    <row r="102" spans="1:256" s="8" customFormat="1" ht="47.25" customHeight="1" x14ac:dyDescent="0.25">
      <c r="A102" s="154"/>
      <c r="B102" s="155" t="s">
        <v>94</v>
      </c>
      <c r="C102" s="155"/>
      <c r="D102" s="155"/>
      <c r="E102" s="155"/>
      <c r="F102" s="155"/>
      <c r="G102" s="153"/>
    </row>
    <row r="103" spans="1:256" s="8" customFormat="1" ht="18.75" customHeight="1" x14ac:dyDescent="0.25">
      <c r="A103" s="154"/>
      <c r="B103" s="155" t="s">
        <v>95</v>
      </c>
      <c r="C103" s="155"/>
      <c r="D103" s="155"/>
      <c r="E103" s="155"/>
      <c r="F103" s="155"/>
      <c r="G103" s="153"/>
    </row>
    <row r="104" spans="1:256" s="8" customFormat="1" ht="30" customHeight="1" x14ac:dyDescent="0.25">
      <c r="A104" s="154"/>
      <c r="B104" s="155" t="s">
        <v>96</v>
      </c>
      <c r="C104" s="155"/>
      <c r="D104" s="155"/>
      <c r="E104" s="155"/>
      <c r="F104" s="155"/>
      <c r="G104" s="153"/>
    </row>
    <row r="105" spans="1:256" s="8" customFormat="1" ht="16.5" customHeight="1" x14ac:dyDescent="0.25">
      <c r="A105" s="154"/>
      <c r="B105" s="155" t="s">
        <v>98</v>
      </c>
      <c r="C105" s="155"/>
      <c r="D105" s="155"/>
      <c r="E105" s="155"/>
      <c r="F105" s="155"/>
      <c r="G105" s="153"/>
    </row>
    <row r="106" spans="1:256" s="8" customFormat="1" ht="31.5" customHeight="1" x14ac:dyDescent="0.25">
      <c r="A106" s="154"/>
      <c r="B106" s="155" t="s">
        <v>97</v>
      </c>
      <c r="C106" s="155"/>
      <c r="D106" s="155"/>
      <c r="E106" s="155"/>
      <c r="F106" s="155"/>
      <c r="G106" s="153"/>
    </row>
    <row r="107" spans="1:256" s="8" customFormat="1" ht="35.25" customHeight="1" x14ac:dyDescent="0.25">
      <c r="A107" s="154"/>
      <c r="B107" s="155"/>
      <c r="C107" s="155"/>
      <c r="D107" s="155"/>
      <c r="E107" s="155"/>
      <c r="F107" s="155"/>
      <c r="G107" s="153"/>
    </row>
    <row r="108" spans="1:256" s="7" customFormat="1" ht="18" customHeight="1" x14ac:dyDescent="0.4">
      <c r="A108" s="127" t="s">
        <v>103</v>
      </c>
      <c r="B108" s="127"/>
      <c r="C108" s="127"/>
      <c r="D108" s="127"/>
      <c r="E108" s="127"/>
      <c r="F108" s="127"/>
      <c r="G108" s="12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c r="EU108" s="37"/>
      <c r="EV108" s="37"/>
      <c r="EW108" s="37"/>
      <c r="EX108" s="37"/>
      <c r="EY108" s="37"/>
      <c r="EZ108" s="37"/>
      <c r="FA108" s="37"/>
      <c r="FB108" s="37"/>
      <c r="FC108" s="37"/>
      <c r="FD108" s="37"/>
      <c r="FE108" s="37"/>
      <c r="FF108" s="37"/>
      <c r="FG108" s="37"/>
      <c r="FH108" s="37"/>
      <c r="FI108" s="37"/>
      <c r="FJ108" s="37"/>
      <c r="FK108" s="37"/>
      <c r="FL108" s="37"/>
      <c r="FM108" s="37"/>
      <c r="FN108" s="37"/>
      <c r="FO108" s="37"/>
      <c r="FP108" s="37"/>
      <c r="FQ108" s="37"/>
      <c r="FR108" s="37"/>
      <c r="FS108" s="37"/>
      <c r="FT108" s="37"/>
      <c r="FU108" s="37"/>
      <c r="FV108" s="37"/>
      <c r="FW108" s="37"/>
      <c r="FX108" s="37"/>
      <c r="FY108" s="37"/>
      <c r="FZ108" s="37"/>
      <c r="GA108" s="37"/>
      <c r="GB108" s="37"/>
      <c r="GC108" s="37"/>
      <c r="GD108" s="37"/>
      <c r="GE108" s="37"/>
      <c r="GF108" s="37"/>
      <c r="GG108" s="37"/>
      <c r="GH108" s="37"/>
      <c r="GI108" s="37"/>
      <c r="GJ108" s="37"/>
      <c r="GK108" s="37"/>
      <c r="GL108" s="37"/>
      <c r="GM108" s="37"/>
      <c r="GN108" s="37"/>
      <c r="GO108" s="37"/>
      <c r="GP108" s="37"/>
      <c r="GQ108" s="37"/>
      <c r="GR108" s="37"/>
      <c r="GS108" s="37"/>
      <c r="GT108" s="37"/>
      <c r="GU108" s="37"/>
      <c r="GV108" s="37"/>
      <c r="GW108" s="37"/>
      <c r="GX108" s="37"/>
      <c r="GY108" s="37"/>
      <c r="GZ108" s="37"/>
      <c r="HA108" s="37"/>
      <c r="HB108" s="37"/>
      <c r="HC108" s="37"/>
      <c r="HD108" s="37"/>
      <c r="HE108" s="37"/>
      <c r="HF108" s="37"/>
      <c r="HG108" s="37"/>
      <c r="HH108" s="37"/>
      <c r="HI108" s="37"/>
      <c r="HJ108" s="37"/>
      <c r="HK108" s="37"/>
      <c r="HL108" s="37"/>
      <c r="HM108" s="37"/>
      <c r="HN108" s="37"/>
      <c r="HO108" s="37"/>
      <c r="HP108" s="37"/>
      <c r="HQ108" s="37"/>
      <c r="HR108" s="37"/>
      <c r="HS108" s="37"/>
      <c r="HT108" s="37"/>
      <c r="HU108" s="37"/>
      <c r="HV108" s="37"/>
      <c r="HW108" s="37"/>
      <c r="HX108" s="37"/>
      <c r="HY108" s="37"/>
      <c r="HZ108" s="37"/>
      <c r="IA108" s="37"/>
      <c r="IB108" s="37"/>
      <c r="IC108" s="37"/>
      <c r="ID108" s="37"/>
      <c r="IE108" s="37"/>
      <c r="IF108" s="37"/>
      <c r="IG108" s="37"/>
      <c r="IH108" s="37"/>
      <c r="II108" s="37"/>
      <c r="IJ108" s="37"/>
      <c r="IK108" s="37"/>
      <c r="IL108" s="37"/>
      <c r="IM108" s="37"/>
      <c r="IN108" s="37"/>
      <c r="IO108" s="37"/>
      <c r="IP108" s="37"/>
      <c r="IQ108" s="37"/>
      <c r="IR108" s="37"/>
      <c r="IS108" s="37"/>
      <c r="IT108" s="37"/>
      <c r="IU108" s="37"/>
      <c r="IV108" s="37"/>
    </row>
    <row r="109" spans="1:256" s="7" customFormat="1" ht="18" customHeight="1" x14ac:dyDescent="0.25">
      <c r="A109" s="123"/>
      <c r="B109" s="156" t="s">
        <v>102</v>
      </c>
      <c r="C109" s="123"/>
      <c r="D109" s="123"/>
      <c r="E109" s="123"/>
      <c r="F109" s="123"/>
      <c r="G109" s="123"/>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c r="GQ109" s="18"/>
      <c r="GR109" s="18"/>
      <c r="GS109" s="18"/>
      <c r="GT109" s="18"/>
      <c r="GU109" s="18"/>
      <c r="GV109" s="18"/>
      <c r="GW109" s="18"/>
      <c r="GX109" s="18"/>
      <c r="GY109" s="18"/>
      <c r="GZ109" s="18"/>
      <c r="HA109" s="18"/>
      <c r="HB109" s="18"/>
      <c r="HC109" s="18"/>
      <c r="HD109" s="18"/>
      <c r="HE109" s="18"/>
      <c r="HF109" s="18"/>
      <c r="HG109" s="18"/>
      <c r="HH109" s="18"/>
      <c r="HI109" s="18"/>
      <c r="HJ109" s="18"/>
      <c r="HK109" s="18"/>
      <c r="HL109" s="18"/>
      <c r="HM109" s="18"/>
      <c r="HN109" s="18"/>
      <c r="HO109" s="18"/>
      <c r="HP109" s="18"/>
      <c r="HQ109" s="18"/>
      <c r="HR109" s="18"/>
      <c r="HS109" s="18"/>
      <c r="HT109" s="18"/>
      <c r="HU109" s="18"/>
      <c r="HV109" s="18"/>
      <c r="HW109" s="18"/>
      <c r="HX109" s="18"/>
      <c r="HY109" s="18"/>
      <c r="HZ109" s="18"/>
      <c r="IA109" s="18"/>
      <c r="IB109" s="18"/>
      <c r="IC109" s="18"/>
      <c r="ID109" s="18"/>
      <c r="IE109" s="18"/>
      <c r="IF109" s="18"/>
      <c r="IG109" s="18"/>
      <c r="IH109" s="18"/>
      <c r="II109" s="18"/>
      <c r="IJ109" s="18"/>
      <c r="IK109" s="18"/>
      <c r="IL109" s="18"/>
      <c r="IM109" s="18"/>
      <c r="IN109" s="18"/>
      <c r="IO109" s="18"/>
      <c r="IP109" s="18"/>
      <c r="IQ109" s="18"/>
      <c r="IR109" s="18"/>
      <c r="IS109" s="18"/>
      <c r="IT109" s="18"/>
      <c r="IU109" s="18"/>
      <c r="IV109" s="18"/>
    </row>
    <row r="110" spans="1:256" s="7" customFormat="1" ht="18" customHeight="1" x14ac:dyDescent="0.25">
      <c r="A110" s="123"/>
      <c r="B110" s="156" t="s">
        <v>87</v>
      </c>
      <c r="C110" s="123"/>
      <c r="D110" s="123"/>
      <c r="E110" s="123"/>
      <c r="F110" s="123"/>
      <c r="G110" s="123"/>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c r="GQ110" s="18"/>
      <c r="GR110" s="18"/>
      <c r="GS110" s="18"/>
      <c r="GT110" s="18"/>
      <c r="GU110" s="18"/>
      <c r="GV110" s="18"/>
      <c r="GW110" s="18"/>
      <c r="GX110" s="18"/>
      <c r="GY110" s="18"/>
      <c r="GZ110" s="18"/>
      <c r="HA110" s="18"/>
      <c r="HB110" s="18"/>
      <c r="HC110" s="18"/>
      <c r="HD110" s="18"/>
      <c r="HE110" s="18"/>
      <c r="HF110" s="18"/>
      <c r="HG110" s="18"/>
      <c r="HH110" s="18"/>
      <c r="HI110" s="18"/>
      <c r="HJ110" s="18"/>
      <c r="HK110" s="18"/>
      <c r="HL110" s="18"/>
      <c r="HM110" s="18"/>
      <c r="HN110" s="18"/>
      <c r="HO110" s="18"/>
      <c r="HP110" s="18"/>
      <c r="HQ110" s="18"/>
      <c r="HR110" s="18"/>
      <c r="HS110" s="18"/>
      <c r="HT110" s="18"/>
      <c r="HU110" s="18"/>
      <c r="HV110" s="18"/>
      <c r="HW110" s="18"/>
      <c r="HX110" s="18"/>
      <c r="HY110" s="18"/>
      <c r="HZ110" s="18"/>
      <c r="IA110" s="18"/>
      <c r="IB110" s="18"/>
      <c r="IC110" s="18"/>
      <c r="ID110" s="18"/>
      <c r="IE110" s="18"/>
      <c r="IF110" s="18"/>
      <c r="IG110" s="18"/>
      <c r="IH110" s="18"/>
      <c r="II110" s="18"/>
      <c r="IJ110" s="18"/>
      <c r="IK110" s="18"/>
      <c r="IL110" s="18"/>
      <c r="IM110" s="18"/>
      <c r="IN110" s="18"/>
      <c r="IO110" s="18"/>
      <c r="IP110" s="18"/>
      <c r="IQ110" s="18"/>
      <c r="IR110" s="18"/>
      <c r="IS110" s="18"/>
      <c r="IT110" s="18"/>
      <c r="IU110" s="18"/>
      <c r="IV110" s="18"/>
    </row>
    <row r="111" spans="1:256" s="5" customFormat="1" ht="18" customHeight="1" thickBot="1" x14ac:dyDescent="0.35">
      <c r="A111" s="157"/>
      <c r="B111" s="157"/>
      <c r="C111" s="157"/>
      <c r="D111" s="142" t="s">
        <v>29</v>
      </c>
      <c r="E111" s="140"/>
      <c r="F111" s="140"/>
      <c r="G111" s="140"/>
    </row>
    <row r="112" spans="1:256" s="9" customFormat="1" ht="57.75" customHeight="1" x14ac:dyDescent="0.25">
      <c r="A112" s="158" t="s">
        <v>35</v>
      </c>
      <c r="B112" s="159" t="s">
        <v>30</v>
      </c>
      <c r="C112" s="160" t="s">
        <v>31</v>
      </c>
      <c r="D112" s="160" t="s">
        <v>32</v>
      </c>
      <c r="E112" s="161"/>
      <c r="F112" s="161"/>
      <c r="G112" s="161"/>
    </row>
    <row r="113" spans="1:7" s="5" customFormat="1" x14ac:dyDescent="0.3">
      <c r="A113" s="162">
        <v>1</v>
      </c>
      <c r="B113" s="163">
        <v>2</v>
      </c>
      <c r="C113" s="133">
        <v>3</v>
      </c>
      <c r="D113" s="133">
        <v>4</v>
      </c>
      <c r="E113" s="164"/>
      <c r="F113" s="140"/>
      <c r="G113" s="140"/>
    </row>
    <row r="114" spans="1:7" s="10" customFormat="1" ht="24" customHeight="1" x14ac:dyDescent="0.25">
      <c r="A114" s="165">
        <v>1</v>
      </c>
      <c r="B114" s="166" t="s">
        <v>185</v>
      </c>
      <c r="C114" s="167">
        <v>1</v>
      </c>
      <c r="D114" s="168">
        <v>190000</v>
      </c>
      <c r="E114" s="164"/>
      <c r="F114" s="140"/>
      <c r="G114" s="140"/>
    </row>
    <row r="115" spans="1:7" s="10" customFormat="1" ht="24" customHeight="1" x14ac:dyDescent="0.25">
      <c r="A115" s="165">
        <v>2</v>
      </c>
      <c r="B115" s="166" t="s">
        <v>155</v>
      </c>
      <c r="C115" s="167">
        <v>1</v>
      </c>
      <c r="D115" s="168">
        <v>10700</v>
      </c>
      <c r="E115" s="164"/>
      <c r="F115" s="140"/>
      <c r="G115" s="140"/>
    </row>
    <row r="116" spans="1:7" s="10" customFormat="1" ht="24" customHeight="1" x14ac:dyDescent="0.25">
      <c r="A116" s="165">
        <v>3</v>
      </c>
      <c r="B116" s="166" t="s">
        <v>156</v>
      </c>
      <c r="C116" s="167">
        <v>1</v>
      </c>
      <c r="D116" s="168">
        <v>7990</v>
      </c>
      <c r="E116" s="164"/>
      <c r="F116" s="140"/>
      <c r="G116" s="140"/>
    </row>
    <row r="117" spans="1:7" s="10" customFormat="1" ht="24" customHeight="1" x14ac:dyDescent="0.25">
      <c r="A117" s="165">
        <v>4</v>
      </c>
      <c r="B117" s="166" t="s">
        <v>187</v>
      </c>
      <c r="C117" s="167">
        <v>1</v>
      </c>
      <c r="D117" s="168">
        <v>4054</v>
      </c>
      <c r="E117" s="164"/>
      <c r="F117" s="140"/>
      <c r="G117" s="140"/>
    </row>
    <row r="118" spans="1:7" s="10" customFormat="1" ht="24" customHeight="1" x14ac:dyDescent="0.25">
      <c r="A118" s="165">
        <v>5</v>
      </c>
      <c r="B118" s="166" t="s">
        <v>157</v>
      </c>
      <c r="C118" s="167">
        <v>1</v>
      </c>
      <c r="D118" s="168">
        <v>5191</v>
      </c>
      <c r="E118" s="164"/>
      <c r="F118" s="140"/>
      <c r="G118" s="140"/>
    </row>
    <row r="119" spans="1:7" s="10" customFormat="1" ht="24" customHeight="1" x14ac:dyDescent="0.25">
      <c r="A119" s="165">
        <v>6</v>
      </c>
      <c r="B119" s="166" t="s">
        <v>158</v>
      </c>
      <c r="C119" s="167">
        <v>1</v>
      </c>
      <c r="D119" s="168">
        <v>8955</v>
      </c>
      <c r="E119" s="164"/>
      <c r="F119" s="140"/>
      <c r="G119" s="140"/>
    </row>
    <row r="120" spans="1:7" s="10" customFormat="1" ht="24" customHeight="1" x14ac:dyDescent="0.25">
      <c r="A120" s="165">
        <v>7</v>
      </c>
      <c r="B120" s="166" t="s">
        <v>159</v>
      </c>
      <c r="C120" s="167">
        <v>1</v>
      </c>
      <c r="D120" s="168">
        <v>5810</v>
      </c>
      <c r="E120" s="164"/>
      <c r="F120" s="140"/>
      <c r="G120" s="140"/>
    </row>
    <row r="121" spans="1:7" s="10" customFormat="1" ht="24" customHeight="1" x14ac:dyDescent="0.25">
      <c r="A121" s="165">
        <v>8</v>
      </c>
      <c r="B121" s="166" t="s">
        <v>160</v>
      </c>
      <c r="C121" s="167">
        <v>1</v>
      </c>
      <c r="D121" s="168">
        <v>2971</v>
      </c>
      <c r="E121" s="164"/>
      <c r="F121" s="140"/>
      <c r="G121" s="140"/>
    </row>
    <row r="122" spans="1:7" s="10" customFormat="1" ht="24" customHeight="1" x14ac:dyDescent="0.25">
      <c r="A122" s="165">
        <v>9</v>
      </c>
      <c r="B122" s="166" t="s">
        <v>161</v>
      </c>
      <c r="C122" s="167">
        <v>1</v>
      </c>
      <c r="D122" s="168">
        <v>13430</v>
      </c>
      <c r="E122" s="164"/>
      <c r="F122" s="140"/>
      <c r="G122" s="140"/>
    </row>
    <row r="123" spans="1:7" s="10" customFormat="1" ht="24" customHeight="1" x14ac:dyDescent="0.25">
      <c r="A123" s="165">
        <v>10</v>
      </c>
      <c r="B123" s="166" t="s">
        <v>162</v>
      </c>
      <c r="C123" s="167">
        <v>1</v>
      </c>
      <c r="D123" s="168">
        <v>5104</v>
      </c>
      <c r="E123" s="164"/>
      <c r="F123" s="140"/>
      <c r="G123" s="140"/>
    </row>
    <row r="124" spans="1:7" s="10" customFormat="1" ht="24" customHeight="1" x14ac:dyDescent="0.25">
      <c r="A124" s="165">
        <v>11</v>
      </c>
      <c r="B124" s="166" t="s">
        <v>163</v>
      </c>
      <c r="C124" s="167">
        <v>1</v>
      </c>
      <c r="D124" s="168">
        <v>5104</v>
      </c>
      <c r="E124" s="164"/>
      <c r="F124" s="140"/>
      <c r="G124" s="140"/>
    </row>
    <row r="125" spans="1:7" s="10" customFormat="1" ht="24" customHeight="1" x14ac:dyDescent="0.25">
      <c r="A125" s="165">
        <v>12</v>
      </c>
      <c r="B125" s="166" t="s">
        <v>164</v>
      </c>
      <c r="C125" s="167">
        <v>1</v>
      </c>
      <c r="D125" s="168">
        <v>4687</v>
      </c>
      <c r="E125" s="164"/>
      <c r="F125" s="140"/>
      <c r="G125" s="140"/>
    </row>
    <row r="126" spans="1:7" s="10" customFormat="1" ht="24" customHeight="1" x14ac:dyDescent="0.25">
      <c r="A126" s="165">
        <v>13</v>
      </c>
      <c r="B126" s="169" t="s">
        <v>186</v>
      </c>
      <c r="C126" s="167">
        <v>1</v>
      </c>
      <c r="D126" s="168">
        <v>10194</v>
      </c>
      <c r="E126" s="164"/>
      <c r="F126" s="140"/>
      <c r="G126" s="140"/>
    </row>
    <row r="127" spans="1:7" s="10" customFormat="1" ht="24" customHeight="1" x14ac:dyDescent="0.25">
      <c r="A127" s="165">
        <v>14</v>
      </c>
      <c r="B127" s="169" t="s">
        <v>165</v>
      </c>
      <c r="C127" s="167">
        <v>1</v>
      </c>
      <c r="D127" s="168">
        <v>4930</v>
      </c>
      <c r="E127" s="170"/>
      <c r="F127" s="140"/>
      <c r="G127" s="140"/>
    </row>
    <row r="128" spans="1:7" s="10" customFormat="1" ht="24" customHeight="1" x14ac:dyDescent="0.25">
      <c r="A128" s="165">
        <v>15</v>
      </c>
      <c r="B128" s="169" t="s">
        <v>166</v>
      </c>
      <c r="C128" s="167">
        <v>1</v>
      </c>
      <c r="D128" s="168">
        <v>5391</v>
      </c>
      <c r="E128" s="164"/>
      <c r="F128" s="140"/>
      <c r="G128" s="140"/>
    </row>
    <row r="129" spans="1:256" s="5" customFormat="1" x14ac:dyDescent="0.3">
      <c r="A129" s="171"/>
      <c r="B129" s="138" t="s">
        <v>18</v>
      </c>
      <c r="C129" s="171"/>
      <c r="D129" s="172">
        <f>SUM(D114:D128)</f>
        <v>284511</v>
      </c>
      <c r="E129" s="140"/>
      <c r="F129" s="140"/>
      <c r="G129" s="140"/>
    </row>
    <row r="130" spans="1:256" s="7" customFormat="1" x14ac:dyDescent="0.25">
      <c r="A130" s="173"/>
      <c r="B130" s="174"/>
      <c r="C130" s="164"/>
      <c r="D130" s="164"/>
      <c r="E130" s="175"/>
      <c r="F130" s="175"/>
      <c r="G130" s="175"/>
    </row>
    <row r="131" spans="1:256" s="7" customFormat="1" ht="18" customHeight="1" x14ac:dyDescent="0.4">
      <c r="A131" s="127" t="s">
        <v>104</v>
      </c>
      <c r="B131" s="127"/>
      <c r="C131" s="127"/>
      <c r="D131" s="127"/>
      <c r="E131" s="127"/>
      <c r="F131" s="127"/>
      <c r="G131" s="12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c r="BR131" s="37"/>
      <c r="BS131" s="37"/>
      <c r="BT131" s="37"/>
      <c r="BU131" s="37"/>
      <c r="BV131" s="37"/>
      <c r="BW131" s="37"/>
      <c r="BX131" s="37"/>
      <c r="BY131" s="37"/>
      <c r="BZ131" s="37"/>
      <c r="CA131" s="37"/>
      <c r="CB131" s="37"/>
      <c r="CC131" s="37"/>
      <c r="CD131" s="37"/>
      <c r="CE131" s="37"/>
      <c r="CF131" s="37"/>
      <c r="CG131" s="37"/>
      <c r="CH131" s="37"/>
      <c r="CI131" s="37"/>
      <c r="CJ131" s="37"/>
      <c r="CK131" s="37"/>
      <c r="CL131" s="37"/>
      <c r="CM131" s="37"/>
      <c r="CN131" s="37"/>
      <c r="CO131" s="37"/>
      <c r="CP131" s="37"/>
      <c r="CQ131" s="37"/>
      <c r="CR131" s="37"/>
      <c r="CS131" s="37"/>
      <c r="CT131" s="37"/>
      <c r="CU131" s="37"/>
      <c r="CV131" s="37"/>
      <c r="CW131" s="37"/>
      <c r="CX131" s="37"/>
      <c r="CY131" s="37"/>
      <c r="CZ131" s="37"/>
      <c r="DA131" s="37"/>
      <c r="DB131" s="37"/>
      <c r="DC131" s="37"/>
      <c r="DD131" s="37"/>
      <c r="DE131" s="37"/>
      <c r="DF131" s="37"/>
      <c r="DG131" s="37"/>
      <c r="DH131" s="37"/>
      <c r="DI131" s="37"/>
      <c r="DJ131" s="37"/>
      <c r="DK131" s="37"/>
      <c r="DL131" s="37"/>
      <c r="DM131" s="37"/>
      <c r="DN131" s="37"/>
      <c r="DO131" s="37"/>
      <c r="DP131" s="37"/>
      <c r="DQ131" s="37"/>
      <c r="DR131" s="37"/>
      <c r="DS131" s="37"/>
      <c r="DT131" s="37"/>
      <c r="DU131" s="37"/>
      <c r="DV131" s="37"/>
      <c r="DW131" s="37"/>
      <c r="DX131" s="37"/>
      <c r="DY131" s="37"/>
      <c r="DZ131" s="37"/>
      <c r="EA131" s="37"/>
      <c r="EB131" s="37"/>
      <c r="EC131" s="37"/>
      <c r="ED131" s="37"/>
      <c r="EE131" s="37"/>
      <c r="EF131" s="37"/>
      <c r="EG131" s="37"/>
      <c r="EH131" s="37"/>
      <c r="EI131" s="37"/>
      <c r="EJ131" s="37"/>
      <c r="EK131" s="37"/>
      <c r="EL131" s="37"/>
      <c r="EM131" s="37"/>
      <c r="EN131" s="37"/>
      <c r="EO131" s="37"/>
      <c r="EP131" s="37"/>
      <c r="EQ131" s="37"/>
      <c r="ER131" s="37"/>
      <c r="ES131" s="37"/>
      <c r="ET131" s="37"/>
      <c r="EU131" s="37"/>
      <c r="EV131" s="37"/>
      <c r="EW131" s="37"/>
      <c r="EX131" s="37"/>
      <c r="EY131" s="37"/>
      <c r="EZ131" s="37"/>
      <c r="FA131" s="37"/>
      <c r="FB131" s="37"/>
      <c r="FC131" s="37"/>
      <c r="FD131" s="37"/>
      <c r="FE131" s="37"/>
      <c r="FF131" s="37"/>
      <c r="FG131" s="37"/>
      <c r="FH131" s="37"/>
      <c r="FI131" s="37"/>
      <c r="FJ131" s="37"/>
      <c r="FK131" s="37"/>
      <c r="FL131" s="37"/>
      <c r="FM131" s="37"/>
      <c r="FN131" s="37"/>
      <c r="FO131" s="37"/>
      <c r="FP131" s="37"/>
      <c r="FQ131" s="37"/>
      <c r="FR131" s="37"/>
      <c r="FS131" s="37"/>
      <c r="FT131" s="37"/>
      <c r="FU131" s="37"/>
      <c r="FV131" s="37"/>
      <c r="FW131" s="37"/>
      <c r="FX131" s="37"/>
      <c r="FY131" s="37"/>
      <c r="FZ131" s="37"/>
      <c r="GA131" s="37"/>
      <c r="GB131" s="37"/>
      <c r="GC131" s="37"/>
      <c r="GD131" s="37"/>
      <c r="GE131" s="37"/>
      <c r="GF131" s="37"/>
      <c r="GG131" s="37"/>
      <c r="GH131" s="37"/>
      <c r="GI131" s="37"/>
      <c r="GJ131" s="37"/>
      <c r="GK131" s="37"/>
      <c r="GL131" s="37"/>
      <c r="GM131" s="37"/>
      <c r="GN131" s="37"/>
      <c r="GO131" s="37"/>
      <c r="GP131" s="37"/>
      <c r="GQ131" s="37"/>
      <c r="GR131" s="37"/>
      <c r="GS131" s="37"/>
      <c r="GT131" s="37"/>
      <c r="GU131" s="37"/>
      <c r="GV131" s="37"/>
      <c r="GW131" s="37"/>
      <c r="GX131" s="37"/>
      <c r="GY131" s="37"/>
      <c r="GZ131" s="37"/>
      <c r="HA131" s="37"/>
      <c r="HB131" s="37"/>
      <c r="HC131" s="37"/>
      <c r="HD131" s="37"/>
      <c r="HE131" s="37"/>
      <c r="HF131" s="37"/>
      <c r="HG131" s="37"/>
      <c r="HH131" s="37"/>
      <c r="HI131" s="37"/>
      <c r="HJ131" s="37"/>
      <c r="HK131" s="37"/>
      <c r="HL131" s="37"/>
      <c r="HM131" s="37"/>
      <c r="HN131" s="37"/>
      <c r="HO131" s="37"/>
      <c r="HP131" s="37"/>
      <c r="HQ131" s="37"/>
      <c r="HR131" s="37"/>
      <c r="HS131" s="37"/>
      <c r="HT131" s="37"/>
      <c r="HU131" s="37"/>
      <c r="HV131" s="37"/>
      <c r="HW131" s="37"/>
      <c r="HX131" s="37"/>
      <c r="HY131" s="37"/>
      <c r="HZ131" s="37"/>
      <c r="IA131" s="37"/>
      <c r="IB131" s="37"/>
      <c r="IC131" s="37"/>
      <c r="ID131" s="37"/>
      <c r="IE131" s="37"/>
      <c r="IF131" s="37"/>
      <c r="IG131" s="37"/>
      <c r="IH131" s="37"/>
      <c r="II131" s="37"/>
      <c r="IJ131" s="37"/>
      <c r="IK131" s="37"/>
      <c r="IL131" s="37"/>
      <c r="IM131" s="37"/>
      <c r="IN131" s="37"/>
      <c r="IO131" s="37"/>
      <c r="IP131" s="37"/>
      <c r="IQ131" s="37"/>
      <c r="IR131" s="37"/>
      <c r="IS131" s="37"/>
      <c r="IT131" s="37"/>
      <c r="IU131" s="37"/>
      <c r="IV131" s="37"/>
    </row>
    <row r="132" spans="1:256" s="7" customFormat="1" ht="18" customHeight="1" x14ac:dyDescent="0.25">
      <c r="A132" s="123"/>
      <c r="B132" s="156" t="s">
        <v>136</v>
      </c>
      <c r="C132" s="123"/>
      <c r="D132" s="123"/>
      <c r="E132" s="123"/>
      <c r="F132" s="123"/>
      <c r="G132" s="123"/>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20"/>
      <c r="DM132" s="20"/>
      <c r="DN132" s="20"/>
      <c r="DO132" s="20"/>
      <c r="DP132" s="20"/>
      <c r="DQ132" s="20"/>
      <c r="DR132" s="20"/>
      <c r="DS132" s="20"/>
      <c r="DT132" s="20"/>
      <c r="DU132" s="20"/>
      <c r="DV132" s="20"/>
      <c r="DW132" s="20"/>
      <c r="DX132" s="20"/>
      <c r="DY132" s="20"/>
      <c r="DZ132" s="20"/>
      <c r="EA132" s="20"/>
      <c r="EB132" s="20"/>
      <c r="EC132" s="20"/>
      <c r="ED132" s="20"/>
      <c r="EE132" s="20"/>
      <c r="EF132" s="20"/>
      <c r="EG132" s="20"/>
      <c r="EH132" s="20"/>
      <c r="EI132" s="20"/>
      <c r="EJ132" s="20"/>
      <c r="EK132" s="20"/>
      <c r="EL132" s="20"/>
      <c r="EM132" s="20"/>
      <c r="EN132" s="20"/>
      <c r="EO132" s="20"/>
      <c r="EP132" s="20"/>
      <c r="EQ132" s="20"/>
      <c r="ER132" s="20"/>
      <c r="ES132" s="20"/>
      <c r="ET132" s="20"/>
      <c r="EU132" s="20"/>
      <c r="EV132" s="20"/>
      <c r="EW132" s="20"/>
      <c r="EX132" s="20"/>
      <c r="EY132" s="20"/>
      <c r="EZ132" s="20"/>
      <c r="FA132" s="20"/>
      <c r="FB132" s="20"/>
      <c r="FC132" s="20"/>
      <c r="FD132" s="20"/>
      <c r="FE132" s="20"/>
      <c r="FF132" s="20"/>
      <c r="FG132" s="20"/>
      <c r="FH132" s="20"/>
      <c r="FI132" s="20"/>
      <c r="FJ132" s="20"/>
      <c r="FK132" s="20"/>
      <c r="FL132" s="20"/>
      <c r="FM132" s="20"/>
      <c r="FN132" s="20"/>
      <c r="FO132" s="20"/>
      <c r="FP132" s="20"/>
      <c r="FQ132" s="20"/>
      <c r="FR132" s="20"/>
      <c r="FS132" s="20"/>
      <c r="FT132" s="20"/>
      <c r="FU132" s="20"/>
      <c r="FV132" s="20"/>
      <c r="FW132" s="20"/>
      <c r="FX132" s="20"/>
      <c r="FY132" s="20"/>
      <c r="FZ132" s="20"/>
      <c r="GA132" s="20"/>
      <c r="GB132" s="20"/>
      <c r="GC132" s="20"/>
      <c r="GD132" s="20"/>
      <c r="GE132" s="20"/>
      <c r="GF132" s="20"/>
      <c r="GG132" s="20"/>
      <c r="GH132" s="20"/>
      <c r="GI132" s="20"/>
      <c r="GJ132" s="20"/>
      <c r="GK132" s="20"/>
      <c r="GL132" s="20"/>
      <c r="GM132" s="20"/>
      <c r="GN132" s="20"/>
      <c r="GO132" s="20"/>
      <c r="GP132" s="20"/>
      <c r="GQ132" s="20"/>
      <c r="GR132" s="20"/>
      <c r="GS132" s="20"/>
      <c r="GT132" s="20"/>
      <c r="GU132" s="20"/>
      <c r="GV132" s="20"/>
      <c r="GW132" s="20"/>
      <c r="GX132" s="20"/>
      <c r="GY132" s="20"/>
      <c r="GZ132" s="20"/>
      <c r="HA132" s="20"/>
      <c r="HB132" s="20"/>
      <c r="HC132" s="20"/>
      <c r="HD132" s="20"/>
      <c r="HE132" s="20"/>
      <c r="HF132" s="20"/>
      <c r="HG132" s="20"/>
      <c r="HH132" s="20"/>
      <c r="HI132" s="20"/>
      <c r="HJ132" s="20"/>
      <c r="HK132" s="20"/>
      <c r="HL132" s="20"/>
      <c r="HM132" s="20"/>
      <c r="HN132" s="20"/>
      <c r="HO132" s="20"/>
      <c r="HP132" s="20"/>
      <c r="HQ132" s="20"/>
      <c r="HR132" s="20"/>
      <c r="HS132" s="20"/>
      <c r="HT132" s="20"/>
      <c r="HU132" s="20"/>
      <c r="HV132" s="20"/>
      <c r="HW132" s="20"/>
      <c r="HX132" s="20"/>
      <c r="HY132" s="20"/>
      <c r="HZ132" s="20"/>
      <c r="IA132" s="20"/>
      <c r="IB132" s="20"/>
      <c r="IC132" s="20"/>
      <c r="ID132" s="20"/>
      <c r="IE132" s="20"/>
      <c r="IF132" s="20"/>
      <c r="IG132" s="20"/>
      <c r="IH132" s="20"/>
      <c r="II132" s="20"/>
      <c r="IJ132" s="20"/>
      <c r="IK132" s="20"/>
      <c r="IL132" s="20"/>
      <c r="IM132" s="20"/>
      <c r="IN132" s="20"/>
      <c r="IO132" s="20"/>
      <c r="IP132" s="20"/>
      <c r="IQ132" s="20"/>
      <c r="IR132" s="20"/>
      <c r="IS132" s="20"/>
      <c r="IT132" s="20"/>
      <c r="IU132" s="20"/>
      <c r="IV132" s="20"/>
    </row>
    <row r="133" spans="1:256" s="11" customFormat="1" ht="18.75" customHeight="1" x14ac:dyDescent="0.3">
      <c r="A133" s="176"/>
      <c r="B133" s="176"/>
      <c r="C133" s="177" t="s">
        <v>33</v>
      </c>
      <c r="D133" s="173"/>
      <c r="E133" s="140"/>
      <c r="F133" s="173"/>
      <c r="G133" s="173"/>
    </row>
    <row r="134" spans="1:256" s="4" customFormat="1" ht="36" customHeight="1" x14ac:dyDescent="0.25">
      <c r="A134" s="131" t="s">
        <v>35</v>
      </c>
      <c r="B134" s="131" t="s">
        <v>30</v>
      </c>
      <c r="C134" s="131" t="s">
        <v>34</v>
      </c>
      <c r="D134" s="132"/>
      <c r="E134" s="178"/>
      <c r="F134" s="132"/>
      <c r="G134" s="132"/>
    </row>
    <row r="135" spans="1:256" s="6" customFormat="1" ht="21" customHeight="1" x14ac:dyDescent="0.3">
      <c r="A135" s="133">
        <v>1</v>
      </c>
      <c r="B135" s="133">
        <v>2</v>
      </c>
      <c r="C135" s="133">
        <v>3</v>
      </c>
      <c r="D135" s="140"/>
      <c r="E135" s="164"/>
      <c r="F135" s="134"/>
      <c r="G135" s="134"/>
    </row>
    <row r="136" spans="1:256" s="6" customFormat="1" ht="40.5" customHeight="1" x14ac:dyDescent="0.3">
      <c r="A136" s="137">
        <v>1</v>
      </c>
      <c r="B136" s="179" t="s">
        <v>107</v>
      </c>
      <c r="C136" s="168">
        <v>4000</v>
      </c>
      <c r="D136" s="140"/>
      <c r="E136" s="164"/>
      <c r="F136" s="134"/>
      <c r="G136" s="134"/>
    </row>
    <row r="137" spans="1:256" s="5" customFormat="1" x14ac:dyDescent="0.3">
      <c r="A137" s="171"/>
      <c r="B137" s="138" t="s">
        <v>18</v>
      </c>
      <c r="C137" s="172">
        <f>SUM(C136:C136)</f>
        <v>4000</v>
      </c>
      <c r="D137" s="140"/>
      <c r="E137" s="140"/>
      <c r="F137" s="140"/>
      <c r="G137" s="140"/>
    </row>
    <row r="138" spans="1:256" s="5" customFormat="1" ht="15" x14ac:dyDescent="0.25">
      <c r="A138" s="173"/>
      <c r="B138" s="164"/>
      <c r="C138" s="164"/>
      <c r="D138" s="140"/>
      <c r="E138" s="140"/>
      <c r="F138" s="140"/>
      <c r="G138" s="140"/>
    </row>
    <row r="139" spans="1:256" s="7" customFormat="1" ht="17.25" customHeight="1" x14ac:dyDescent="0.4">
      <c r="A139" s="127" t="s">
        <v>105</v>
      </c>
      <c r="B139" s="127"/>
      <c r="C139" s="127"/>
      <c r="D139" s="127"/>
      <c r="E139" s="127"/>
      <c r="F139" s="127"/>
      <c r="G139" s="12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37"/>
      <c r="BJ139" s="37"/>
      <c r="BK139" s="37"/>
      <c r="BL139" s="37"/>
      <c r="BM139" s="37"/>
      <c r="BN139" s="37"/>
      <c r="BO139" s="37"/>
      <c r="BP139" s="37"/>
      <c r="BQ139" s="37"/>
      <c r="BR139" s="37"/>
      <c r="BS139" s="37"/>
      <c r="BT139" s="37"/>
      <c r="BU139" s="37"/>
      <c r="BV139" s="37"/>
      <c r="BW139" s="37"/>
      <c r="BX139" s="37"/>
      <c r="BY139" s="37"/>
      <c r="BZ139" s="37"/>
      <c r="CA139" s="37"/>
      <c r="CB139" s="37"/>
      <c r="CC139" s="37"/>
      <c r="CD139" s="37"/>
      <c r="CE139" s="37"/>
      <c r="CF139" s="37"/>
      <c r="CG139" s="37"/>
      <c r="CH139" s="37"/>
      <c r="CI139" s="37"/>
      <c r="CJ139" s="37"/>
      <c r="CK139" s="37"/>
      <c r="CL139" s="37"/>
      <c r="CM139" s="37"/>
      <c r="CN139" s="37"/>
      <c r="CO139" s="37"/>
      <c r="CP139" s="37"/>
      <c r="CQ139" s="37"/>
      <c r="CR139" s="37"/>
      <c r="CS139" s="37"/>
      <c r="CT139" s="37"/>
      <c r="CU139" s="37"/>
      <c r="CV139" s="37"/>
      <c r="CW139" s="37"/>
      <c r="CX139" s="37"/>
      <c r="CY139" s="37"/>
      <c r="CZ139" s="37"/>
      <c r="DA139" s="37"/>
      <c r="DB139" s="37"/>
      <c r="DC139" s="37"/>
      <c r="DD139" s="37"/>
      <c r="DE139" s="37"/>
      <c r="DF139" s="37"/>
      <c r="DG139" s="37"/>
      <c r="DH139" s="37"/>
      <c r="DI139" s="37"/>
      <c r="DJ139" s="37"/>
      <c r="DK139" s="37"/>
      <c r="DL139" s="37"/>
      <c r="DM139" s="37"/>
      <c r="DN139" s="37"/>
      <c r="DO139" s="37"/>
      <c r="DP139" s="37"/>
      <c r="DQ139" s="37"/>
      <c r="DR139" s="37"/>
      <c r="DS139" s="37"/>
      <c r="DT139" s="37"/>
      <c r="DU139" s="37"/>
      <c r="DV139" s="37"/>
      <c r="DW139" s="37"/>
      <c r="DX139" s="37"/>
      <c r="DY139" s="37"/>
      <c r="DZ139" s="37"/>
      <c r="EA139" s="37"/>
      <c r="EB139" s="37"/>
      <c r="EC139" s="37"/>
      <c r="ED139" s="37"/>
      <c r="EE139" s="37"/>
      <c r="EF139" s="37"/>
      <c r="EG139" s="37"/>
      <c r="EH139" s="37"/>
      <c r="EI139" s="37"/>
      <c r="EJ139" s="37"/>
      <c r="EK139" s="37"/>
      <c r="EL139" s="37"/>
      <c r="EM139" s="37"/>
      <c r="EN139" s="37"/>
      <c r="EO139" s="37"/>
      <c r="EP139" s="37"/>
      <c r="EQ139" s="37"/>
      <c r="ER139" s="37"/>
      <c r="ES139" s="37"/>
      <c r="ET139" s="37"/>
      <c r="EU139" s="37"/>
      <c r="EV139" s="37"/>
      <c r="EW139" s="37"/>
      <c r="EX139" s="37"/>
      <c r="EY139" s="37"/>
      <c r="EZ139" s="37"/>
      <c r="FA139" s="37"/>
      <c r="FB139" s="37"/>
      <c r="FC139" s="37"/>
      <c r="FD139" s="37"/>
      <c r="FE139" s="37"/>
      <c r="FF139" s="37"/>
      <c r="FG139" s="37"/>
      <c r="FH139" s="37"/>
      <c r="FI139" s="37"/>
      <c r="FJ139" s="37"/>
      <c r="FK139" s="37"/>
      <c r="FL139" s="37"/>
      <c r="FM139" s="37"/>
      <c r="FN139" s="37"/>
      <c r="FO139" s="37"/>
      <c r="FP139" s="37"/>
      <c r="FQ139" s="37"/>
      <c r="FR139" s="37"/>
      <c r="FS139" s="37"/>
      <c r="FT139" s="37"/>
      <c r="FU139" s="37"/>
      <c r="FV139" s="37"/>
      <c r="FW139" s="37"/>
      <c r="FX139" s="37"/>
      <c r="FY139" s="37"/>
      <c r="FZ139" s="37"/>
      <c r="GA139" s="37"/>
      <c r="GB139" s="37"/>
      <c r="GC139" s="37"/>
      <c r="GD139" s="37"/>
      <c r="GE139" s="37"/>
      <c r="GF139" s="37"/>
      <c r="GG139" s="37"/>
      <c r="GH139" s="37"/>
      <c r="GI139" s="37"/>
      <c r="GJ139" s="37"/>
      <c r="GK139" s="37"/>
      <c r="GL139" s="37"/>
      <c r="GM139" s="37"/>
      <c r="GN139" s="37"/>
      <c r="GO139" s="37"/>
      <c r="GP139" s="37"/>
      <c r="GQ139" s="37"/>
      <c r="GR139" s="37"/>
      <c r="GS139" s="37"/>
      <c r="GT139" s="37"/>
      <c r="GU139" s="37"/>
      <c r="GV139" s="37"/>
      <c r="GW139" s="37"/>
      <c r="GX139" s="37"/>
      <c r="GY139" s="37"/>
      <c r="GZ139" s="37"/>
      <c r="HA139" s="37"/>
      <c r="HB139" s="37"/>
      <c r="HC139" s="37"/>
      <c r="HD139" s="37"/>
      <c r="HE139" s="37"/>
      <c r="HF139" s="37"/>
      <c r="HG139" s="37"/>
      <c r="HH139" s="37"/>
      <c r="HI139" s="37"/>
      <c r="HJ139" s="37"/>
      <c r="HK139" s="37"/>
      <c r="HL139" s="37"/>
      <c r="HM139" s="37"/>
      <c r="HN139" s="37"/>
      <c r="HO139" s="37"/>
      <c r="HP139" s="37"/>
      <c r="HQ139" s="37"/>
      <c r="HR139" s="37"/>
      <c r="HS139" s="37"/>
      <c r="HT139" s="37"/>
      <c r="HU139" s="37"/>
      <c r="HV139" s="37"/>
      <c r="HW139" s="37"/>
      <c r="HX139" s="37"/>
      <c r="HY139" s="37"/>
      <c r="HZ139" s="37"/>
      <c r="IA139" s="37"/>
      <c r="IB139" s="37"/>
      <c r="IC139" s="37"/>
      <c r="ID139" s="37"/>
      <c r="IE139" s="37"/>
      <c r="IF139" s="37"/>
      <c r="IG139" s="37"/>
      <c r="IH139" s="37"/>
      <c r="II139" s="37"/>
      <c r="IJ139" s="37"/>
      <c r="IK139" s="37"/>
      <c r="IL139" s="37"/>
      <c r="IM139" s="37"/>
      <c r="IN139" s="37"/>
      <c r="IO139" s="37"/>
      <c r="IP139" s="37"/>
      <c r="IQ139" s="37"/>
      <c r="IR139" s="37"/>
      <c r="IS139" s="37"/>
      <c r="IT139" s="37"/>
      <c r="IU139" s="37"/>
      <c r="IV139" s="37"/>
    </row>
    <row r="140" spans="1:256" s="7" customFormat="1" ht="107.25" customHeight="1" x14ac:dyDescent="0.25">
      <c r="A140" s="123"/>
      <c r="B140" s="180" t="s">
        <v>106</v>
      </c>
      <c r="C140" s="180"/>
      <c r="D140" s="180"/>
      <c r="E140" s="180"/>
      <c r="F140" s="180"/>
      <c r="G140" s="180"/>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c r="GQ140" s="18"/>
      <c r="GR140" s="18"/>
      <c r="GS140" s="18"/>
      <c r="GT140" s="18"/>
      <c r="GU140" s="18"/>
      <c r="GV140" s="18"/>
      <c r="GW140" s="18"/>
      <c r="GX140" s="18"/>
      <c r="GY140" s="18"/>
      <c r="GZ140" s="18"/>
      <c r="HA140" s="18"/>
      <c r="HB140" s="18"/>
      <c r="HC140" s="18"/>
      <c r="HD140" s="18"/>
      <c r="HE140" s="18"/>
      <c r="HF140" s="18"/>
      <c r="HG140" s="18"/>
      <c r="HH140" s="18"/>
      <c r="HI140" s="18"/>
      <c r="HJ140" s="18"/>
      <c r="HK140" s="18"/>
      <c r="HL140" s="18"/>
      <c r="HM140" s="18"/>
      <c r="HN140" s="18"/>
      <c r="HO140" s="18"/>
      <c r="HP140" s="18"/>
      <c r="HQ140" s="18"/>
      <c r="HR140" s="18"/>
      <c r="HS140" s="18"/>
      <c r="HT140" s="18"/>
      <c r="HU140" s="18"/>
      <c r="HV140" s="18"/>
      <c r="HW140" s="18"/>
      <c r="HX140" s="18"/>
      <c r="HY140" s="18"/>
      <c r="HZ140" s="18"/>
      <c r="IA140" s="18"/>
      <c r="IB140" s="18"/>
      <c r="IC140" s="18"/>
      <c r="ID140" s="18"/>
      <c r="IE140" s="18"/>
      <c r="IF140" s="18"/>
      <c r="IG140" s="18"/>
      <c r="IH140" s="18"/>
      <c r="II140" s="18"/>
      <c r="IJ140" s="18"/>
      <c r="IK140" s="18"/>
      <c r="IL140" s="18"/>
      <c r="IM140" s="18"/>
      <c r="IN140" s="18"/>
      <c r="IO140" s="18"/>
      <c r="IP140" s="18"/>
      <c r="IQ140" s="18"/>
      <c r="IR140" s="18"/>
      <c r="IS140" s="18"/>
      <c r="IT140" s="18"/>
      <c r="IU140" s="18"/>
      <c r="IV140" s="18"/>
    </row>
    <row r="141" spans="1:256" s="7" customFormat="1" ht="17.25" customHeight="1" x14ac:dyDescent="0.25">
      <c r="A141" s="123"/>
      <c r="B141" s="181" t="s">
        <v>88</v>
      </c>
      <c r="C141" s="182"/>
      <c r="D141" s="182"/>
      <c r="E141" s="182"/>
      <c r="F141" s="182"/>
      <c r="G141" s="182"/>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c r="GQ141" s="18"/>
      <c r="GR141" s="18"/>
      <c r="GS141" s="18"/>
      <c r="GT141" s="18"/>
      <c r="GU141" s="18"/>
      <c r="GV141" s="18"/>
      <c r="GW141" s="18"/>
      <c r="GX141" s="18"/>
      <c r="GY141" s="18"/>
      <c r="GZ141" s="18"/>
      <c r="HA141" s="18"/>
      <c r="HB141" s="18"/>
      <c r="HC141" s="18"/>
      <c r="HD141" s="18"/>
      <c r="HE141" s="18"/>
      <c r="HF141" s="18"/>
      <c r="HG141" s="18"/>
      <c r="HH141" s="18"/>
      <c r="HI141" s="18"/>
      <c r="HJ141" s="18"/>
      <c r="HK141" s="18"/>
      <c r="HL141" s="18"/>
      <c r="HM141" s="18"/>
      <c r="HN141" s="18"/>
      <c r="HO141" s="18"/>
      <c r="HP141" s="18"/>
      <c r="HQ141" s="18"/>
      <c r="HR141" s="18"/>
      <c r="HS141" s="18"/>
      <c r="HT141" s="18"/>
      <c r="HU141" s="18"/>
      <c r="HV141" s="18"/>
      <c r="HW141" s="18"/>
      <c r="HX141" s="18"/>
      <c r="HY141" s="18"/>
      <c r="HZ141" s="18"/>
      <c r="IA141" s="18"/>
      <c r="IB141" s="18"/>
      <c r="IC141" s="18"/>
      <c r="ID141" s="18"/>
      <c r="IE141" s="18"/>
      <c r="IF141" s="18"/>
      <c r="IG141" s="18"/>
      <c r="IH141" s="18"/>
      <c r="II141" s="18"/>
      <c r="IJ141" s="18"/>
      <c r="IK141" s="18"/>
      <c r="IL141" s="18"/>
      <c r="IM141" s="18"/>
      <c r="IN141" s="18"/>
      <c r="IO141" s="18"/>
      <c r="IP141" s="18"/>
      <c r="IQ141" s="18"/>
      <c r="IR141" s="18"/>
      <c r="IS141" s="18"/>
      <c r="IT141" s="18"/>
      <c r="IU141" s="18"/>
      <c r="IV141" s="18"/>
    </row>
    <row r="142" spans="1:256" s="5" customFormat="1" x14ac:dyDescent="0.3">
      <c r="A142" s="140"/>
      <c r="B142" s="140"/>
      <c r="C142" s="140"/>
      <c r="D142" s="140"/>
      <c r="E142" s="140"/>
      <c r="F142" s="140"/>
      <c r="G142" s="177" t="s">
        <v>36</v>
      </c>
    </row>
    <row r="143" spans="1:256" s="4" customFormat="1" ht="78" customHeight="1" x14ac:dyDescent="0.25">
      <c r="A143" s="131" t="s">
        <v>35</v>
      </c>
      <c r="B143" s="131" t="s">
        <v>37</v>
      </c>
      <c r="C143" s="131" t="s">
        <v>31</v>
      </c>
      <c r="D143" s="131" t="s">
        <v>66</v>
      </c>
      <c r="E143" s="131" t="s">
        <v>39</v>
      </c>
      <c r="F143" s="131" t="s">
        <v>67</v>
      </c>
      <c r="G143" s="131" t="s">
        <v>40</v>
      </c>
    </row>
    <row r="144" spans="1:256" s="5" customFormat="1" ht="18.75" customHeight="1" x14ac:dyDescent="0.3">
      <c r="A144" s="133">
        <v>1</v>
      </c>
      <c r="B144" s="133">
        <v>2</v>
      </c>
      <c r="C144" s="133">
        <v>3</v>
      </c>
      <c r="D144" s="133">
        <v>4</v>
      </c>
      <c r="E144" s="133">
        <v>5</v>
      </c>
      <c r="F144" s="133">
        <v>6</v>
      </c>
      <c r="G144" s="133">
        <v>7</v>
      </c>
    </row>
    <row r="145" spans="1:7" s="5" customFormat="1" ht="24" customHeight="1" x14ac:dyDescent="0.25">
      <c r="A145" s="137">
        <v>1</v>
      </c>
      <c r="B145" s="183" t="s">
        <v>167</v>
      </c>
      <c r="C145" s="184" t="s">
        <v>170</v>
      </c>
      <c r="D145" s="185">
        <v>3</v>
      </c>
      <c r="E145" s="186">
        <v>1500</v>
      </c>
      <c r="F145" s="139">
        <f>D145*E145</f>
        <v>4500</v>
      </c>
      <c r="G145" s="187">
        <v>1</v>
      </c>
    </row>
    <row r="146" spans="1:7" s="5" customFormat="1" ht="24" customHeight="1" x14ac:dyDescent="0.25">
      <c r="A146" s="137">
        <v>2</v>
      </c>
      <c r="B146" s="183" t="s">
        <v>168</v>
      </c>
      <c r="C146" s="184" t="s">
        <v>170</v>
      </c>
      <c r="D146" s="185">
        <v>1</v>
      </c>
      <c r="E146" s="186">
        <v>2150</v>
      </c>
      <c r="F146" s="139">
        <f t="shared" ref="F146:F157" si="2">D146*E146</f>
        <v>2150</v>
      </c>
      <c r="G146" s="187">
        <v>1</v>
      </c>
    </row>
    <row r="147" spans="1:7" s="5" customFormat="1" ht="24" customHeight="1" x14ac:dyDescent="0.25">
      <c r="A147" s="137">
        <v>3</v>
      </c>
      <c r="B147" s="183" t="s">
        <v>172</v>
      </c>
      <c r="C147" s="184" t="s">
        <v>170</v>
      </c>
      <c r="D147" s="185">
        <v>1</v>
      </c>
      <c r="E147" s="186">
        <v>2190</v>
      </c>
      <c r="F147" s="139">
        <f t="shared" si="2"/>
        <v>2190</v>
      </c>
      <c r="G147" s="187">
        <v>3</v>
      </c>
    </row>
    <row r="148" spans="1:7" s="5" customFormat="1" ht="24" customHeight="1" x14ac:dyDescent="0.25">
      <c r="A148" s="137">
        <v>4</v>
      </c>
      <c r="B148" s="183" t="s">
        <v>173</v>
      </c>
      <c r="C148" s="184" t="s">
        <v>170</v>
      </c>
      <c r="D148" s="185">
        <v>1</v>
      </c>
      <c r="E148" s="186">
        <v>735</v>
      </c>
      <c r="F148" s="139">
        <f t="shared" si="2"/>
        <v>735</v>
      </c>
      <c r="G148" s="187">
        <v>2</v>
      </c>
    </row>
    <row r="149" spans="1:7" s="5" customFormat="1" ht="24" customHeight="1" x14ac:dyDescent="0.25">
      <c r="A149" s="137">
        <v>5</v>
      </c>
      <c r="B149" s="183" t="s">
        <v>174</v>
      </c>
      <c r="C149" s="184" t="s">
        <v>170</v>
      </c>
      <c r="D149" s="185">
        <v>1</v>
      </c>
      <c r="E149" s="186">
        <v>3510</v>
      </c>
      <c r="F149" s="139">
        <f t="shared" si="2"/>
        <v>3510</v>
      </c>
      <c r="G149" s="187">
        <v>1</v>
      </c>
    </row>
    <row r="150" spans="1:7" s="5" customFormat="1" ht="24" customHeight="1" x14ac:dyDescent="0.25">
      <c r="A150" s="137">
        <v>6</v>
      </c>
      <c r="B150" s="183" t="s">
        <v>169</v>
      </c>
      <c r="C150" s="184" t="s">
        <v>170</v>
      </c>
      <c r="D150" s="185">
        <v>2</v>
      </c>
      <c r="E150" s="186">
        <v>3220</v>
      </c>
      <c r="F150" s="139">
        <f>D150*E150</f>
        <v>6440</v>
      </c>
      <c r="G150" s="187">
        <v>6</v>
      </c>
    </row>
    <row r="151" spans="1:7" s="5" customFormat="1" ht="24" customHeight="1" x14ac:dyDescent="0.25">
      <c r="A151" s="137">
        <v>7</v>
      </c>
      <c r="B151" s="183" t="s">
        <v>171</v>
      </c>
      <c r="C151" s="184" t="s">
        <v>170</v>
      </c>
      <c r="D151" s="185">
        <v>2</v>
      </c>
      <c r="E151" s="186">
        <v>3007</v>
      </c>
      <c r="F151" s="139">
        <f>D151*E151</f>
        <v>6014</v>
      </c>
      <c r="G151" s="187">
        <v>6</v>
      </c>
    </row>
    <row r="152" spans="1:7" s="5" customFormat="1" ht="24" customHeight="1" x14ac:dyDescent="0.25">
      <c r="A152" s="137">
        <v>8</v>
      </c>
      <c r="B152" s="183" t="s">
        <v>188</v>
      </c>
      <c r="C152" s="184" t="s">
        <v>170</v>
      </c>
      <c r="D152" s="185">
        <v>2</v>
      </c>
      <c r="E152" s="186">
        <v>1907</v>
      </c>
      <c r="F152" s="139">
        <f>D152*E152</f>
        <v>3814</v>
      </c>
      <c r="G152" s="187">
        <v>6</v>
      </c>
    </row>
    <row r="153" spans="1:7" s="5" customFormat="1" ht="24" customHeight="1" x14ac:dyDescent="0.25">
      <c r="A153" s="137">
        <v>9</v>
      </c>
      <c r="B153" s="183" t="s">
        <v>175</v>
      </c>
      <c r="C153" s="184" t="s">
        <v>170</v>
      </c>
      <c r="D153" s="185">
        <v>1</v>
      </c>
      <c r="E153" s="186">
        <v>1311</v>
      </c>
      <c r="F153" s="139">
        <f t="shared" si="2"/>
        <v>1311</v>
      </c>
      <c r="G153" s="187">
        <v>6</v>
      </c>
    </row>
    <row r="154" spans="1:7" s="5" customFormat="1" ht="24" customHeight="1" x14ac:dyDescent="0.25">
      <c r="A154" s="137">
        <v>10</v>
      </c>
      <c r="B154" s="183" t="s">
        <v>176</v>
      </c>
      <c r="C154" s="186" t="s">
        <v>170</v>
      </c>
      <c r="D154" s="188">
        <v>1</v>
      </c>
      <c r="E154" s="189">
        <v>332</v>
      </c>
      <c r="F154" s="139">
        <f t="shared" si="2"/>
        <v>332</v>
      </c>
      <c r="G154" s="187">
        <v>6</v>
      </c>
    </row>
    <row r="155" spans="1:7" s="5" customFormat="1" ht="24" customHeight="1" x14ac:dyDescent="0.25">
      <c r="A155" s="137">
        <v>11</v>
      </c>
      <c r="B155" s="183" t="s">
        <v>177</v>
      </c>
      <c r="C155" s="186" t="s">
        <v>170</v>
      </c>
      <c r="D155" s="188">
        <v>1</v>
      </c>
      <c r="E155" s="189">
        <v>511</v>
      </c>
      <c r="F155" s="139">
        <f t="shared" si="2"/>
        <v>511</v>
      </c>
      <c r="G155" s="187">
        <v>6</v>
      </c>
    </row>
    <row r="156" spans="1:7" s="5" customFormat="1" ht="24" customHeight="1" x14ac:dyDescent="0.25">
      <c r="A156" s="137">
        <v>12</v>
      </c>
      <c r="B156" s="183" t="s">
        <v>178</v>
      </c>
      <c r="C156" s="186" t="s">
        <v>170</v>
      </c>
      <c r="D156" s="188">
        <v>1</v>
      </c>
      <c r="E156" s="189">
        <v>501</v>
      </c>
      <c r="F156" s="139">
        <f t="shared" si="2"/>
        <v>501</v>
      </c>
      <c r="G156" s="187">
        <v>6</v>
      </c>
    </row>
    <row r="157" spans="1:7" s="5" customFormat="1" ht="24" customHeight="1" x14ac:dyDescent="0.25">
      <c r="A157" s="137">
        <v>13</v>
      </c>
      <c r="B157" s="183" t="s">
        <v>179</v>
      </c>
      <c r="C157" s="186" t="s">
        <v>170</v>
      </c>
      <c r="D157" s="188">
        <v>1</v>
      </c>
      <c r="E157" s="189">
        <v>444</v>
      </c>
      <c r="F157" s="139">
        <f t="shared" si="2"/>
        <v>444</v>
      </c>
      <c r="G157" s="187">
        <v>6</v>
      </c>
    </row>
    <row r="158" spans="1:7" s="5" customFormat="1" ht="18" customHeight="1" x14ac:dyDescent="0.25">
      <c r="A158" s="171"/>
      <c r="B158" s="138" t="s">
        <v>18</v>
      </c>
      <c r="C158" s="139"/>
      <c r="D158" s="139"/>
      <c r="E158" s="139"/>
      <c r="F158" s="139">
        <f>SUM(F145:F157)</f>
        <v>32452</v>
      </c>
      <c r="G158" s="190"/>
    </row>
    <row r="159" spans="1:7" s="7" customFormat="1" ht="57.75" hidden="1" customHeight="1" x14ac:dyDescent="0.25">
      <c r="A159" s="173"/>
      <c r="B159" s="174"/>
      <c r="C159" s="164"/>
      <c r="D159" s="175"/>
      <c r="E159" s="175"/>
      <c r="F159" s="175"/>
      <c r="G159" s="175"/>
    </row>
    <row r="160" spans="1:7" s="7" customFormat="1" ht="36.75" hidden="1" customHeight="1" thickBot="1" x14ac:dyDescent="0.3">
      <c r="A160" s="175"/>
      <c r="B160" s="191"/>
      <c r="C160" s="175"/>
      <c r="D160" s="192"/>
      <c r="E160" s="193" t="s">
        <v>5</v>
      </c>
      <c r="F160" s="175"/>
      <c r="G160" s="175"/>
    </row>
    <row r="161" spans="1:256" s="7" customFormat="1" ht="15" x14ac:dyDescent="0.25">
      <c r="A161" s="175"/>
      <c r="B161" s="191"/>
      <c r="C161" s="175"/>
      <c r="D161" s="192"/>
      <c r="E161" s="193"/>
      <c r="F161" s="175"/>
      <c r="G161" s="175"/>
    </row>
    <row r="162" spans="1:256" s="12" customFormat="1" ht="23.25" customHeight="1" x14ac:dyDescent="0.3">
      <c r="A162" s="194" t="s">
        <v>84</v>
      </c>
      <c r="B162" s="194"/>
      <c r="C162" s="194"/>
      <c r="D162" s="194"/>
      <c r="E162" s="194"/>
      <c r="F162" s="194"/>
      <c r="G162" s="194"/>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c r="BB162" s="37"/>
      <c r="BC162" s="37"/>
      <c r="BD162" s="37"/>
      <c r="BE162" s="37"/>
      <c r="BF162" s="37"/>
      <c r="BG162" s="37"/>
      <c r="BH162" s="37"/>
      <c r="BI162" s="37"/>
      <c r="BJ162" s="37"/>
      <c r="BK162" s="37"/>
      <c r="BL162" s="37"/>
      <c r="BM162" s="37"/>
      <c r="BN162" s="37"/>
      <c r="BO162" s="37"/>
      <c r="BP162" s="37"/>
      <c r="BQ162" s="37"/>
      <c r="BR162" s="37"/>
      <c r="BS162" s="37"/>
      <c r="BT162" s="37"/>
      <c r="BU162" s="37"/>
      <c r="BV162" s="37"/>
      <c r="BW162" s="37"/>
      <c r="BX162" s="37"/>
      <c r="BY162" s="37"/>
      <c r="BZ162" s="37"/>
      <c r="CA162" s="37"/>
      <c r="CB162" s="37"/>
      <c r="CC162" s="37"/>
      <c r="CD162" s="37"/>
      <c r="CE162" s="37"/>
      <c r="CF162" s="37"/>
      <c r="CG162" s="37"/>
      <c r="CH162" s="37"/>
      <c r="CI162" s="37"/>
      <c r="CJ162" s="37"/>
      <c r="CK162" s="37"/>
      <c r="CL162" s="37"/>
      <c r="CM162" s="37"/>
      <c r="CN162" s="37"/>
      <c r="CO162" s="37"/>
      <c r="CP162" s="37"/>
      <c r="CQ162" s="37"/>
      <c r="CR162" s="37"/>
      <c r="CS162" s="37"/>
      <c r="CT162" s="37"/>
      <c r="CU162" s="37"/>
      <c r="CV162" s="37"/>
      <c r="CW162" s="37"/>
      <c r="CX162" s="37"/>
      <c r="CY162" s="37"/>
      <c r="CZ162" s="37"/>
      <c r="DA162" s="37"/>
      <c r="DB162" s="37"/>
      <c r="DC162" s="37"/>
      <c r="DD162" s="37"/>
      <c r="DE162" s="37"/>
      <c r="DF162" s="37"/>
      <c r="DG162" s="37"/>
      <c r="DH162" s="37"/>
      <c r="DI162" s="37"/>
      <c r="DJ162" s="37"/>
      <c r="DK162" s="37"/>
      <c r="DL162" s="37"/>
      <c r="DM162" s="37"/>
      <c r="DN162" s="37"/>
      <c r="DO162" s="37"/>
      <c r="DP162" s="37"/>
      <c r="DQ162" s="37"/>
      <c r="DR162" s="37"/>
      <c r="DS162" s="37"/>
      <c r="DT162" s="37"/>
      <c r="DU162" s="37"/>
      <c r="DV162" s="37"/>
      <c r="DW162" s="37"/>
      <c r="DX162" s="37"/>
      <c r="DY162" s="37"/>
      <c r="DZ162" s="37"/>
      <c r="EA162" s="37"/>
      <c r="EB162" s="37"/>
      <c r="EC162" s="37"/>
      <c r="ED162" s="37"/>
      <c r="EE162" s="37"/>
      <c r="EF162" s="37"/>
      <c r="EG162" s="37"/>
      <c r="EH162" s="37"/>
      <c r="EI162" s="37"/>
      <c r="EJ162" s="37"/>
      <c r="EK162" s="37"/>
      <c r="EL162" s="37"/>
      <c r="EM162" s="37"/>
      <c r="EN162" s="37"/>
      <c r="EO162" s="37"/>
      <c r="EP162" s="37"/>
      <c r="EQ162" s="37"/>
      <c r="ER162" s="37"/>
      <c r="ES162" s="37"/>
      <c r="ET162" s="37"/>
      <c r="EU162" s="37"/>
      <c r="EV162" s="37"/>
      <c r="EW162" s="37"/>
      <c r="EX162" s="37"/>
      <c r="EY162" s="37"/>
      <c r="EZ162" s="37"/>
      <c r="FA162" s="37"/>
      <c r="FB162" s="37"/>
      <c r="FC162" s="37"/>
      <c r="FD162" s="37"/>
      <c r="FE162" s="37"/>
      <c r="FF162" s="37"/>
      <c r="FG162" s="37"/>
      <c r="FH162" s="37"/>
      <c r="FI162" s="37"/>
      <c r="FJ162" s="37"/>
      <c r="FK162" s="37"/>
      <c r="FL162" s="37"/>
      <c r="FM162" s="37"/>
      <c r="FN162" s="37"/>
      <c r="FO162" s="37"/>
      <c r="FP162" s="37"/>
      <c r="FQ162" s="37"/>
      <c r="FR162" s="37"/>
      <c r="FS162" s="37"/>
      <c r="FT162" s="37"/>
      <c r="FU162" s="37"/>
      <c r="FV162" s="37"/>
      <c r="FW162" s="37"/>
      <c r="FX162" s="37"/>
      <c r="FY162" s="37"/>
      <c r="FZ162" s="37"/>
      <c r="GA162" s="37"/>
      <c r="GB162" s="37"/>
      <c r="GC162" s="37"/>
      <c r="GD162" s="37"/>
      <c r="GE162" s="37"/>
      <c r="GF162" s="37"/>
      <c r="GG162" s="37"/>
      <c r="GH162" s="37"/>
      <c r="GI162" s="37"/>
      <c r="GJ162" s="37"/>
      <c r="GK162" s="37"/>
      <c r="GL162" s="37"/>
      <c r="GM162" s="37"/>
      <c r="GN162" s="37"/>
      <c r="GO162" s="37"/>
      <c r="GP162" s="37"/>
      <c r="GQ162" s="37"/>
      <c r="GR162" s="37"/>
      <c r="GS162" s="37"/>
      <c r="GT162" s="37"/>
      <c r="GU162" s="37"/>
      <c r="GV162" s="37"/>
      <c r="GW162" s="37"/>
      <c r="GX162" s="37"/>
      <c r="GY162" s="37"/>
      <c r="GZ162" s="37"/>
      <c r="HA162" s="37"/>
      <c r="HB162" s="37"/>
      <c r="HC162" s="37"/>
      <c r="HD162" s="37"/>
      <c r="HE162" s="37"/>
      <c r="HF162" s="37"/>
      <c r="HG162" s="37"/>
      <c r="HH162" s="37"/>
      <c r="HI162" s="37"/>
      <c r="HJ162" s="37"/>
      <c r="HK162" s="37"/>
      <c r="HL162" s="37"/>
      <c r="HM162" s="37"/>
      <c r="HN162" s="37"/>
      <c r="HO162" s="37"/>
      <c r="HP162" s="37"/>
      <c r="HQ162" s="37"/>
      <c r="HR162" s="37"/>
      <c r="HS162" s="37"/>
      <c r="HT162" s="37"/>
      <c r="HU162" s="37"/>
      <c r="HV162" s="37"/>
      <c r="HW162" s="37"/>
      <c r="HX162" s="37"/>
      <c r="HY162" s="37"/>
      <c r="HZ162" s="37"/>
      <c r="IA162" s="37"/>
      <c r="IB162" s="37"/>
      <c r="IC162" s="37"/>
      <c r="ID162" s="37"/>
      <c r="IE162" s="37"/>
      <c r="IF162" s="37"/>
      <c r="IG162" s="37"/>
      <c r="IH162" s="37"/>
      <c r="II162" s="37"/>
      <c r="IJ162" s="37"/>
      <c r="IK162" s="37"/>
      <c r="IL162" s="37"/>
      <c r="IM162" s="37"/>
      <c r="IN162" s="37"/>
      <c r="IO162" s="37"/>
      <c r="IP162" s="37"/>
      <c r="IQ162" s="37"/>
      <c r="IR162" s="37"/>
      <c r="IS162" s="37"/>
      <c r="IT162" s="37"/>
      <c r="IU162" s="37"/>
      <c r="IV162" s="37"/>
    </row>
    <row r="163" spans="1:256" s="12" customFormat="1" ht="23.25" customHeight="1" x14ac:dyDescent="0.4">
      <c r="A163" s="127" t="s">
        <v>43</v>
      </c>
      <c r="B163" s="127"/>
      <c r="C163" s="127"/>
      <c r="D163" s="127"/>
      <c r="E163" s="127"/>
      <c r="F163" s="127"/>
      <c r="G163" s="127"/>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c r="EE163" s="3"/>
      <c r="EF163" s="3"/>
      <c r="EG163" s="3"/>
      <c r="EH163" s="3"/>
      <c r="EI163" s="3"/>
      <c r="EJ163" s="3"/>
      <c r="EK163" s="3"/>
      <c r="EL163" s="3"/>
      <c r="EM163" s="3"/>
      <c r="EN163" s="3"/>
      <c r="EO163" s="3"/>
      <c r="EP163" s="3"/>
      <c r="EQ163" s="3"/>
      <c r="ER163" s="3"/>
      <c r="ES163" s="3"/>
      <c r="ET163" s="3"/>
      <c r="EU163" s="3"/>
      <c r="EV163" s="3"/>
      <c r="EW163" s="3"/>
      <c r="EX163" s="3"/>
      <c r="EY163" s="3"/>
      <c r="EZ163" s="3"/>
      <c r="FA163" s="3"/>
      <c r="FB163" s="3"/>
      <c r="FC163" s="3"/>
      <c r="FD163" s="3"/>
      <c r="FE163" s="3"/>
      <c r="FF163" s="3"/>
      <c r="FG163" s="3"/>
      <c r="FH163" s="3"/>
      <c r="FI163" s="3"/>
      <c r="FJ163" s="3"/>
      <c r="FK163" s="3"/>
      <c r="FL163" s="3"/>
      <c r="FM163" s="3"/>
      <c r="FN163" s="3"/>
      <c r="FO163" s="3"/>
      <c r="FP163" s="3"/>
      <c r="FQ163" s="3"/>
      <c r="FR163" s="3"/>
      <c r="FS163" s="3"/>
      <c r="FT163" s="3"/>
      <c r="FU163" s="3"/>
      <c r="FV163" s="3"/>
      <c r="FW163" s="3"/>
      <c r="FX163" s="3"/>
      <c r="FY163" s="3"/>
      <c r="FZ163" s="3"/>
      <c r="GA163" s="3"/>
      <c r="GB163" s="3"/>
      <c r="GC163" s="3"/>
      <c r="GD163" s="3"/>
      <c r="GE163" s="3"/>
      <c r="GF163" s="3"/>
      <c r="GG163" s="3"/>
      <c r="GH163" s="3"/>
      <c r="GI163" s="3"/>
      <c r="GJ163" s="3"/>
      <c r="GK163" s="3"/>
      <c r="GL163" s="3"/>
      <c r="GM163" s="3"/>
      <c r="GN163" s="3"/>
      <c r="GO163" s="3"/>
      <c r="GP163" s="3"/>
      <c r="GQ163" s="3"/>
      <c r="GR163" s="3"/>
      <c r="GS163" s="3"/>
      <c r="GT163" s="3"/>
      <c r="GU163" s="3"/>
      <c r="GV163" s="3"/>
      <c r="GW163" s="3"/>
      <c r="GX163" s="3"/>
      <c r="GY163" s="3"/>
      <c r="GZ163" s="3"/>
      <c r="HA163" s="3"/>
      <c r="HB163" s="3"/>
      <c r="HC163" s="3"/>
      <c r="HD163" s="3"/>
      <c r="HE163" s="3"/>
      <c r="HF163" s="3"/>
      <c r="HG163" s="3"/>
      <c r="HH163" s="3"/>
      <c r="HI163" s="3"/>
      <c r="HJ163" s="3"/>
      <c r="HK163" s="3"/>
      <c r="HL163" s="3"/>
      <c r="HM163" s="3"/>
      <c r="HN163" s="3"/>
      <c r="HO163" s="3"/>
      <c r="HP163" s="3"/>
      <c r="HQ163" s="3"/>
      <c r="HR163" s="3"/>
      <c r="HS163" s="3"/>
      <c r="HT163" s="3"/>
      <c r="HU163" s="3"/>
      <c r="HV163" s="3"/>
      <c r="HW163" s="3"/>
      <c r="HX163" s="3"/>
      <c r="HY163" s="3"/>
      <c r="HZ163" s="3"/>
      <c r="IA163" s="3"/>
      <c r="IB163" s="3"/>
      <c r="IC163" s="3"/>
      <c r="ID163" s="3"/>
      <c r="IE163" s="3"/>
      <c r="IF163" s="3"/>
      <c r="IG163" s="3"/>
      <c r="IH163" s="3"/>
      <c r="II163" s="3"/>
      <c r="IJ163" s="3"/>
      <c r="IK163" s="3"/>
      <c r="IL163" s="3"/>
      <c r="IM163" s="3"/>
      <c r="IN163" s="3"/>
      <c r="IO163" s="3"/>
      <c r="IP163" s="3"/>
      <c r="IQ163" s="3"/>
      <c r="IR163" s="3"/>
      <c r="IS163" s="3"/>
      <c r="IT163" s="3"/>
      <c r="IU163" s="3"/>
      <c r="IV163" s="3"/>
    </row>
    <row r="164" spans="1:256" s="5" customFormat="1" ht="18" customHeight="1" x14ac:dyDescent="0.3">
      <c r="A164" s="195"/>
      <c r="B164" s="195"/>
      <c r="C164" s="142" t="s">
        <v>41</v>
      </c>
      <c r="D164" s="140"/>
      <c r="E164" s="157"/>
      <c r="F164" s="195"/>
      <c r="G164" s="140"/>
    </row>
    <row r="165" spans="1:256" s="5" customFormat="1" ht="57.75" customHeight="1" x14ac:dyDescent="0.25">
      <c r="A165" s="131" t="s">
        <v>35</v>
      </c>
      <c r="B165" s="131" t="s">
        <v>42</v>
      </c>
      <c r="C165" s="131" t="s">
        <v>22</v>
      </c>
      <c r="D165" s="140"/>
      <c r="E165" s="140"/>
      <c r="F165" s="140"/>
      <c r="G165" s="140"/>
      <c r="H165" s="13"/>
    </row>
    <row r="166" spans="1:256" s="5" customFormat="1" x14ac:dyDescent="0.3">
      <c r="A166" s="133">
        <v>1</v>
      </c>
      <c r="B166" s="133">
        <v>2</v>
      </c>
      <c r="C166" s="133">
        <v>3</v>
      </c>
      <c r="D166" s="140"/>
      <c r="E166" s="140"/>
      <c r="F166" s="140"/>
      <c r="G166" s="140"/>
      <c r="H166" s="13"/>
    </row>
    <row r="167" spans="1:256" s="13" customFormat="1" x14ac:dyDescent="0.25">
      <c r="A167" s="131">
        <v>1</v>
      </c>
      <c r="B167" s="196" t="s">
        <v>68</v>
      </c>
      <c r="C167" s="197">
        <f t="array" ref="C167">SUM(IF(F145:F157&gt;0,F145:F157/G145:G157+0.00000000000001,0))</f>
        <v>14485.333333333334</v>
      </c>
      <c r="D167" s="198"/>
      <c r="E167" s="198"/>
      <c r="F167" s="198"/>
      <c r="G167" s="198"/>
    </row>
    <row r="168" spans="1:256" s="13" customFormat="1" x14ac:dyDescent="0.25">
      <c r="A168" s="131">
        <v>2</v>
      </c>
      <c r="B168" s="196" t="s">
        <v>79</v>
      </c>
      <c r="C168" s="197">
        <f>C91</f>
        <v>28000</v>
      </c>
      <c r="D168" s="198"/>
      <c r="E168" s="198"/>
      <c r="F168" s="198"/>
      <c r="G168" s="198"/>
    </row>
    <row r="169" spans="1:256" s="13" customFormat="1" x14ac:dyDescent="0.25">
      <c r="A169" s="131">
        <v>3</v>
      </c>
      <c r="B169" s="196" t="s">
        <v>72</v>
      </c>
      <c r="C169" s="197">
        <f>G70</f>
        <v>0</v>
      </c>
      <c r="D169" s="198"/>
      <c r="E169" s="198"/>
      <c r="F169" s="198"/>
      <c r="G169" s="198"/>
    </row>
    <row r="170" spans="1:256" s="13" customFormat="1" x14ac:dyDescent="0.25">
      <c r="A170" s="131">
        <v>4</v>
      </c>
      <c r="B170" s="196" t="s">
        <v>80</v>
      </c>
      <c r="C170" s="197">
        <f>C137</f>
        <v>4000</v>
      </c>
      <c r="D170" s="198"/>
      <c r="E170" s="198"/>
      <c r="F170" s="198"/>
      <c r="G170" s="198"/>
    </row>
    <row r="171" spans="1:256" s="13" customFormat="1" x14ac:dyDescent="0.25">
      <c r="A171" s="131">
        <v>5</v>
      </c>
      <c r="B171" s="199" t="s">
        <v>83</v>
      </c>
      <c r="C171" s="197">
        <f>SUM(C167:C170)</f>
        <v>46485.333333333336</v>
      </c>
      <c r="D171" s="198"/>
      <c r="E171" s="198"/>
      <c r="F171" s="198"/>
      <c r="G171" s="198"/>
    </row>
    <row r="172" spans="1:256" s="13" customFormat="1" ht="45" x14ac:dyDescent="0.25">
      <c r="A172" s="131">
        <v>6</v>
      </c>
      <c r="B172" s="196" t="s">
        <v>46</v>
      </c>
      <c r="C172" s="197">
        <f>IF(D190=0,0,C171/D190)</f>
        <v>1256.3603603603603</v>
      </c>
      <c r="D172" s="198"/>
      <c r="E172" s="198"/>
      <c r="F172" s="198"/>
      <c r="G172" s="198"/>
    </row>
    <row r="173" spans="1:256" s="7" customFormat="1" ht="15" x14ac:dyDescent="0.25">
      <c r="A173" s="175"/>
      <c r="B173" s="191"/>
      <c r="C173" s="175"/>
      <c r="D173" s="175"/>
      <c r="E173" s="175"/>
      <c r="F173" s="175"/>
      <c r="G173" s="175"/>
    </row>
    <row r="174" spans="1:256" s="12" customFormat="1" ht="23.25" customHeight="1" x14ac:dyDescent="0.4">
      <c r="A174" s="127" t="s">
        <v>44</v>
      </c>
      <c r="B174" s="127"/>
      <c r="C174" s="127"/>
      <c r="D174" s="127"/>
      <c r="E174" s="127"/>
      <c r="F174" s="127"/>
      <c r="G174" s="127"/>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c r="EE174" s="3"/>
      <c r="EF174" s="3"/>
      <c r="EG174" s="3"/>
      <c r="EH174" s="3"/>
      <c r="EI174" s="3"/>
      <c r="EJ174" s="3"/>
      <c r="EK174" s="3"/>
      <c r="EL174" s="3"/>
      <c r="EM174" s="3"/>
      <c r="EN174" s="3"/>
      <c r="EO174" s="3"/>
      <c r="EP174" s="3"/>
      <c r="EQ174" s="3"/>
      <c r="ER174" s="3"/>
      <c r="ES174" s="3"/>
      <c r="ET174" s="3"/>
      <c r="EU174" s="3"/>
      <c r="EV174" s="3"/>
      <c r="EW174" s="3"/>
      <c r="EX174" s="3"/>
      <c r="EY174" s="3"/>
      <c r="EZ174" s="3"/>
      <c r="FA174" s="3"/>
      <c r="FB174" s="3"/>
      <c r="FC174" s="3"/>
      <c r="FD174" s="3"/>
      <c r="FE174" s="3"/>
      <c r="FF174" s="3"/>
      <c r="FG174" s="3"/>
      <c r="FH174" s="3"/>
      <c r="FI174" s="3"/>
      <c r="FJ174" s="3"/>
      <c r="FK174" s="3"/>
      <c r="FL174" s="3"/>
      <c r="FM174" s="3"/>
      <c r="FN174" s="3"/>
      <c r="FO174" s="3"/>
      <c r="FP174" s="3"/>
      <c r="FQ174" s="3"/>
      <c r="FR174" s="3"/>
      <c r="FS174" s="3"/>
      <c r="FT174" s="3"/>
      <c r="FU174" s="3"/>
      <c r="FV174" s="3"/>
      <c r="FW174" s="3"/>
      <c r="FX174" s="3"/>
      <c r="FY174" s="3"/>
      <c r="FZ174" s="3"/>
      <c r="GA174" s="3"/>
      <c r="GB174" s="3"/>
      <c r="GC174" s="3"/>
      <c r="GD174" s="3"/>
      <c r="GE174" s="3"/>
      <c r="GF174" s="3"/>
      <c r="GG174" s="3"/>
      <c r="GH174" s="3"/>
      <c r="GI174" s="3"/>
      <c r="GJ174" s="3"/>
      <c r="GK174" s="3"/>
      <c r="GL174" s="3"/>
      <c r="GM174" s="3"/>
      <c r="GN174" s="3"/>
      <c r="GO174" s="3"/>
      <c r="GP174" s="3"/>
      <c r="GQ174" s="3"/>
      <c r="GR174" s="3"/>
      <c r="GS174" s="3"/>
      <c r="GT174" s="3"/>
      <c r="GU174" s="3"/>
      <c r="GV174" s="3"/>
      <c r="GW174" s="3"/>
      <c r="GX174" s="3"/>
      <c r="GY174" s="3"/>
      <c r="GZ174" s="3"/>
      <c r="HA174" s="3"/>
      <c r="HB174" s="3"/>
      <c r="HC174" s="3"/>
      <c r="HD174" s="3"/>
      <c r="HE174" s="3"/>
      <c r="HF174" s="3"/>
      <c r="HG174" s="3"/>
      <c r="HH174" s="3"/>
      <c r="HI174" s="3"/>
      <c r="HJ174" s="3"/>
      <c r="HK174" s="3"/>
      <c r="HL174" s="3"/>
      <c r="HM174" s="3"/>
      <c r="HN174" s="3"/>
      <c r="HO174" s="3"/>
      <c r="HP174" s="3"/>
      <c r="HQ174" s="3"/>
      <c r="HR174" s="3"/>
      <c r="HS174" s="3"/>
      <c r="HT174" s="3"/>
      <c r="HU174" s="3"/>
      <c r="HV174" s="3"/>
      <c r="HW174" s="3"/>
      <c r="HX174" s="3"/>
      <c r="HY174" s="3"/>
      <c r="HZ174" s="3"/>
      <c r="IA174" s="3"/>
      <c r="IB174" s="3"/>
      <c r="IC174" s="3"/>
      <c r="ID174" s="3"/>
      <c r="IE174" s="3"/>
      <c r="IF174" s="3"/>
      <c r="IG174" s="3"/>
      <c r="IH174" s="3"/>
      <c r="II174" s="3"/>
      <c r="IJ174" s="3"/>
      <c r="IK174" s="3"/>
      <c r="IL174" s="3"/>
      <c r="IM174" s="3"/>
      <c r="IN174" s="3"/>
      <c r="IO174" s="3"/>
      <c r="IP174" s="3"/>
      <c r="IQ174" s="3"/>
      <c r="IR174" s="3"/>
      <c r="IS174" s="3"/>
      <c r="IT174" s="3"/>
      <c r="IU174" s="3"/>
      <c r="IV174" s="3"/>
    </row>
    <row r="175" spans="1:256" s="7" customFormat="1" ht="17.25" customHeight="1" thickBot="1" x14ac:dyDescent="0.35">
      <c r="A175" s="175"/>
      <c r="B175" s="175"/>
      <c r="C175" s="142" t="s">
        <v>45</v>
      </c>
      <c r="D175" s="175"/>
      <c r="E175" s="175"/>
      <c r="F175" s="175"/>
      <c r="G175" s="175"/>
    </row>
    <row r="176" spans="1:256" s="5" customFormat="1" ht="15" x14ac:dyDescent="0.25">
      <c r="A176" s="158" t="s">
        <v>35</v>
      </c>
      <c r="B176" s="131" t="s">
        <v>7</v>
      </c>
      <c r="C176" s="131" t="s">
        <v>8</v>
      </c>
      <c r="D176" s="140"/>
      <c r="E176" s="140"/>
      <c r="F176" s="140"/>
      <c r="G176" s="140"/>
    </row>
    <row r="177" spans="1:256" s="9" customFormat="1" ht="15.75" customHeight="1" x14ac:dyDescent="0.25">
      <c r="A177" s="200">
        <v>1</v>
      </c>
      <c r="B177" s="147">
        <v>2</v>
      </c>
      <c r="C177" s="147">
        <v>3</v>
      </c>
      <c r="D177" s="161"/>
      <c r="E177" s="161"/>
      <c r="F177" s="161"/>
      <c r="G177" s="161"/>
    </row>
    <row r="178" spans="1:256" s="5" customFormat="1" ht="36" customHeight="1" x14ac:dyDescent="0.25">
      <c r="A178" s="201">
        <v>1</v>
      </c>
      <c r="B178" s="202" t="s">
        <v>133</v>
      </c>
      <c r="C178" s="203">
        <f>C172</f>
        <v>1256.3603603603603</v>
      </c>
      <c r="D178" s="140"/>
      <c r="E178" s="140"/>
      <c r="F178" s="140"/>
      <c r="G178" s="140"/>
    </row>
    <row r="179" spans="1:256" s="5" customFormat="1" ht="15" customHeight="1" x14ac:dyDescent="0.25">
      <c r="A179" s="201">
        <v>2</v>
      </c>
      <c r="B179" s="202" t="s">
        <v>48</v>
      </c>
      <c r="C179" s="204">
        <v>0.2</v>
      </c>
      <c r="D179" s="140"/>
      <c r="E179" s="140"/>
      <c r="F179" s="140"/>
      <c r="G179" s="140"/>
    </row>
    <row r="180" spans="1:256" s="5" customFormat="1" ht="15" customHeight="1" x14ac:dyDescent="0.25">
      <c r="A180" s="201">
        <v>3</v>
      </c>
      <c r="B180" s="202" t="s">
        <v>47</v>
      </c>
      <c r="C180" s="203">
        <f>C178*C179</f>
        <v>251.27207207207209</v>
      </c>
      <c r="D180" s="140"/>
      <c r="E180" s="140"/>
      <c r="F180" s="140"/>
      <c r="G180" s="140"/>
    </row>
    <row r="181" spans="1:256" s="5" customFormat="1" ht="30" customHeight="1" x14ac:dyDescent="0.25">
      <c r="A181" s="201">
        <v>4</v>
      </c>
      <c r="B181" s="202" t="s">
        <v>51</v>
      </c>
      <c r="C181" s="203">
        <f>C178+C180</f>
        <v>1507.6324324324323</v>
      </c>
      <c r="D181" s="140"/>
      <c r="E181" s="140"/>
      <c r="F181" s="140"/>
      <c r="G181" s="140"/>
    </row>
    <row r="182" spans="1:256" s="5" customFormat="1" ht="38.25" customHeight="1" x14ac:dyDescent="0.25">
      <c r="A182" s="201">
        <v>5</v>
      </c>
      <c r="B182" s="205" t="s">
        <v>49</v>
      </c>
      <c r="C182" s="206">
        <v>3000</v>
      </c>
      <c r="D182" s="140"/>
      <c r="E182" s="140"/>
      <c r="F182" s="140"/>
      <c r="G182" s="140"/>
    </row>
    <row r="183" spans="1:256" s="5" customFormat="1" ht="15" x14ac:dyDescent="0.25">
      <c r="A183" s="207"/>
      <c r="B183" s="140"/>
      <c r="C183" s="140"/>
      <c r="D183" s="140"/>
      <c r="E183" s="140"/>
      <c r="F183" s="140"/>
      <c r="G183" s="140"/>
    </row>
    <row r="184" spans="1:256" s="12" customFormat="1" ht="17.25" customHeight="1" x14ac:dyDescent="0.3">
      <c r="A184" s="208" t="s">
        <v>50</v>
      </c>
      <c r="B184" s="208"/>
      <c r="C184" s="208"/>
      <c r="D184" s="208"/>
      <c r="E184" s="208"/>
      <c r="F184" s="208"/>
      <c r="G184" s="208"/>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c r="EO184" s="3"/>
      <c r="EP184" s="3"/>
      <c r="EQ184" s="3"/>
      <c r="ER184" s="3"/>
      <c r="ES184" s="3"/>
      <c r="ET184" s="3"/>
      <c r="EU184" s="3"/>
      <c r="EV184" s="3"/>
      <c r="EW184" s="3"/>
      <c r="EX184" s="3"/>
      <c r="EY184" s="3"/>
      <c r="EZ184" s="3"/>
      <c r="FA184" s="3"/>
      <c r="FB184" s="3"/>
      <c r="FC184" s="3"/>
      <c r="FD184" s="3"/>
      <c r="FE184" s="3"/>
      <c r="FF184" s="3"/>
      <c r="FG184" s="3"/>
      <c r="FH184" s="3"/>
      <c r="FI184" s="3"/>
      <c r="FJ184" s="3"/>
      <c r="FK184" s="3"/>
      <c r="FL184" s="3"/>
      <c r="FM184" s="3"/>
      <c r="FN184" s="3"/>
      <c r="FO184" s="3"/>
      <c r="FP184" s="3"/>
      <c r="FQ184" s="3"/>
      <c r="FR184" s="3"/>
      <c r="FS184" s="3"/>
      <c r="FT184" s="3"/>
      <c r="FU184" s="3"/>
      <c r="FV184" s="3"/>
      <c r="FW184" s="3"/>
      <c r="FX184" s="3"/>
      <c r="FY184" s="3"/>
      <c r="FZ184" s="3"/>
      <c r="GA184" s="3"/>
      <c r="GB184" s="3"/>
      <c r="GC184" s="3"/>
      <c r="GD184" s="3"/>
      <c r="GE184" s="3"/>
      <c r="GF184" s="3"/>
      <c r="GG184" s="3"/>
      <c r="GH184" s="3"/>
      <c r="GI184" s="3"/>
      <c r="GJ184" s="3"/>
      <c r="GK184" s="3"/>
      <c r="GL184" s="3"/>
      <c r="GM184" s="3"/>
      <c r="GN184" s="3"/>
      <c r="GO184" s="3"/>
      <c r="GP184" s="3"/>
      <c r="GQ184" s="3"/>
      <c r="GR184" s="3"/>
      <c r="GS184" s="3"/>
      <c r="GT184" s="3"/>
      <c r="GU184" s="3"/>
      <c r="GV184" s="3"/>
      <c r="GW184" s="3"/>
      <c r="GX184" s="3"/>
      <c r="GY184" s="3"/>
      <c r="GZ184" s="3"/>
      <c r="HA184" s="3"/>
      <c r="HB184" s="3"/>
      <c r="HC184" s="3"/>
      <c r="HD184" s="3"/>
      <c r="HE184" s="3"/>
      <c r="HF184" s="3"/>
      <c r="HG184" s="3"/>
      <c r="HH184" s="3"/>
      <c r="HI184" s="3"/>
      <c r="HJ184" s="3"/>
      <c r="HK184" s="3"/>
      <c r="HL184" s="3"/>
      <c r="HM184" s="3"/>
      <c r="HN184" s="3"/>
      <c r="HO184" s="3"/>
      <c r="HP184" s="3"/>
      <c r="HQ184" s="3"/>
      <c r="HR184" s="3"/>
      <c r="HS184" s="3"/>
      <c r="HT184" s="3"/>
      <c r="HU184" s="3"/>
      <c r="HV184" s="3"/>
      <c r="HW184" s="3"/>
      <c r="HX184" s="3"/>
      <c r="HY184" s="3"/>
      <c r="HZ184" s="3"/>
      <c r="IA184" s="3"/>
      <c r="IB184" s="3"/>
      <c r="IC184" s="3"/>
      <c r="ID184" s="3"/>
      <c r="IE184" s="3"/>
      <c r="IF184" s="3"/>
      <c r="IG184" s="3"/>
      <c r="IH184" s="3"/>
      <c r="II184" s="3"/>
      <c r="IJ184" s="3"/>
      <c r="IK184" s="3"/>
      <c r="IL184" s="3"/>
      <c r="IM184" s="3"/>
      <c r="IN184" s="3"/>
      <c r="IO184" s="3"/>
      <c r="IP184" s="3"/>
      <c r="IQ184" s="3"/>
      <c r="IR184" s="3"/>
      <c r="IS184" s="3"/>
      <c r="IT184" s="3"/>
      <c r="IU184" s="3"/>
      <c r="IV184" s="3"/>
    </row>
    <row r="185" spans="1:256" s="12" customFormat="1" ht="18" customHeight="1" x14ac:dyDescent="0.4">
      <c r="A185" s="127" t="s">
        <v>9</v>
      </c>
      <c r="B185" s="127"/>
      <c r="C185" s="127"/>
      <c r="D185" s="127"/>
      <c r="E185" s="127"/>
      <c r="F185" s="127"/>
      <c r="G185" s="127"/>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c r="EM185" s="3"/>
      <c r="EN185" s="3"/>
      <c r="EO185" s="3"/>
      <c r="EP185" s="3"/>
      <c r="EQ185" s="3"/>
      <c r="ER185" s="3"/>
      <c r="ES185" s="3"/>
      <c r="ET185" s="3"/>
      <c r="EU185" s="3"/>
      <c r="EV185" s="3"/>
      <c r="EW185" s="3"/>
      <c r="EX185" s="3"/>
      <c r="EY185" s="3"/>
      <c r="EZ185" s="3"/>
      <c r="FA185" s="3"/>
      <c r="FB185" s="3"/>
      <c r="FC185" s="3"/>
      <c r="FD185" s="3"/>
      <c r="FE185" s="3"/>
      <c r="FF185" s="3"/>
      <c r="FG185" s="3"/>
      <c r="FH185" s="3"/>
      <c r="FI185" s="3"/>
      <c r="FJ185" s="3"/>
      <c r="FK185" s="3"/>
      <c r="FL185" s="3"/>
      <c r="FM185" s="3"/>
      <c r="FN185" s="3"/>
      <c r="FO185" s="3"/>
      <c r="FP185" s="3"/>
      <c r="FQ185" s="3"/>
      <c r="FR185" s="3"/>
      <c r="FS185" s="3"/>
      <c r="FT185" s="3"/>
      <c r="FU185" s="3"/>
      <c r="FV185" s="3"/>
      <c r="FW185" s="3"/>
      <c r="FX185" s="3"/>
      <c r="FY185" s="3"/>
      <c r="FZ185" s="3"/>
      <c r="GA185" s="3"/>
      <c r="GB185" s="3"/>
      <c r="GC185" s="3"/>
      <c r="GD185" s="3"/>
      <c r="GE185" s="3"/>
      <c r="GF185" s="3"/>
      <c r="GG185" s="3"/>
      <c r="GH185" s="3"/>
      <c r="GI185" s="3"/>
      <c r="GJ185" s="3"/>
      <c r="GK185" s="3"/>
      <c r="GL185" s="3"/>
      <c r="GM185" s="3"/>
      <c r="GN185" s="3"/>
      <c r="GO185" s="3"/>
      <c r="GP185" s="3"/>
      <c r="GQ185" s="3"/>
      <c r="GR185" s="3"/>
      <c r="GS185" s="3"/>
      <c r="GT185" s="3"/>
      <c r="GU185" s="3"/>
      <c r="GV185" s="3"/>
      <c r="GW185" s="3"/>
      <c r="GX185" s="3"/>
      <c r="GY185" s="3"/>
      <c r="GZ185" s="3"/>
      <c r="HA185" s="3"/>
      <c r="HB185" s="3"/>
      <c r="HC185" s="3"/>
      <c r="HD185" s="3"/>
      <c r="HE185" s="3"/>
      <c r="HF185" s="3"/>
      <c r="HG185" s="3"/>
      <c r="HH185" s="3"/>
      <c r="HI185" s="3"/>
      <c r="HJ185" s="3"/>
      <c r="HK185" s="3"/>
      <c r="HL185" s="3"/>
      <c r="HM185" s="3"/>
      <c r="HN185" s="3"/>
      <c r="HO185" s="3"/>
      <c r="HP185" s="3"/>
      <c r="HQ185" s="3"/>
      <c r="HR185" s="3"/>
      <c r="HS185" s="3"/>
      <c r="HT185" s="3"/>
      <c r="HU185" s="3"/>
      <c r="HV185" s="3"/>
      <c r="HW185" s="3"/>
      <c r="HX185" s="3"/>
      <c r="HY185" s="3"/>
      <c r="HZ185" s="3"/>
      <c r="IA185" s="3"/>
      <c r="IB185" s="3"/>
      <c r="IC185" s="3"/>
      <c r="ID185" s="3"/>
      <c r="IE185" s="3"/>
      <c r="IF185" s="3"/>
      <c r="IG185" s="3"/>
      <c r="IH185" s="3"/>
      <c r="II185" s="3"/>
      <c r="IJ185" s="3"/>
      <c r="IK185" s="3"/>
      <c r="IL185" s="3"/>
      <c r="IM185" s="3"/>
      <c r="IN185" s="3"/>
      <c r="IO185" s="3"/>
      <c r="IP185" s="3"/>
      <c r="IQ185" s="3"/>
      <c r="IR185" s="3"/>
      <c r="IS185" s="3"/>
      <c r="IT185" s="3"/>
      <c r="IU185" s="3"/>
      <c r="IV185" s="3"/>
    </row>
    <row r="186" spans="1:256" s="14" customFormat="1" ht="15.75" customHeight="1" thickBot="1" x14ac:dyDescent="0.35">
      <c r="A186" s="140"/>
      <c r="B186" s="157"/>
      <c r="C186" s="157"/>
      <c r="D186" s="177" t="s">
        <v>52</v>
      </c>
      <c r="E186" s="140"/>
      <c r="F186" s="140"/>
      <c r="G186" s="140"/>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row>
    <row r="187" spans="1:256" s="4" customFormat="1" ht="15" x14ac:dyDescent="0.25">
      <c r="A187" s="158" t="s">
        <v>35</v>
      </c>
      <c r="B187" s="144" t="s">
        <v>53</v>
      </c>
      <c r="C187" s="144"/>
      <c r="D187" s="131"/>
      <c r="E187" s="132"/>
      <c r="F187" s="132"/>
      <c r="G187" s="132"/>
    </row>
    <row r="188" spans="1:256" s="5" customFormat="1" ht="16.5" customHeight="1" x14ac:dyDescent="0.25">
      <c r="A188" s="209">
        <v>1</v>
      </c>
      <c r="B188" s="210">
        <v>2</v>
      </c>
      <c r="C188" s="210">
        <v>3</v>
      </c>
      <c r="D188" s="210">
        <v>4</v>
      </c>
      <c r="E188" s="140"/>
      <c r="F188" s="140"/>
      <c r="G188" s="140"/>
    </row>
    <row r="189" spans="1:256" s="5" customFormat="1" ht="24.75" customHeight="1" x14ac:dyDescent="0.25">
      <c r="A189" s="211">
        <v>1</v>
      </c>
      <c r="B189" s="212" t="s">
        <v>54</v>
      </c>
      <c r="C189" s="213" t="s">
        <v>81</v>
      </c>
      <c r="D189" s="186" t="s">
        <v>180</v>
      </c>
      <c r="E189" s="140"/>
      <c r="F189" s="140"/>
      <c r="G189" s="140"/>
    </row>
    <row r="190" spans="1:256" s="5" customFormat="1" ht="20.25" customHeight="1" x14ac:dyDescent="0.25">
      <c r="A190" s="214"/>
      <c r="B190" s="215"/>
      <c r="C190" s="213" t="s">
        <v>38</v>
      </c>
      <c r="D190" s="185">
        <v>37</v>
      </c>
      <c r="E190" s="140"/>
      <c r="F190" s="140"/>
      <c r="G190" s="140"/>
    </row>
    <row r="191" spans="1:256" s="5" customFormat="1" ht="17.25" customHeight="1" x14ac:dyDescent="0.25">
      <c r="A191" s="201">
        <v>2</v>
      </c>
      <c r="B191" s="216" t="s">
        <v>58</v>
      </c>
      <c r="C191" s="217"/>
      <c r="D191" s="218" t="s">
        <v>134</v>
      </c>
      <c r="E191" s="140"/>
      <c r="F191" s="140"/>
      <c r="G191" s="140"/>
    </row>
    <row r="192" spans="1:256" s="5" customFormat="1" ht="30" customHeight="1" x14ac:dyDescent="0.25">
      <c r="A192" s="201">
        <v>3</v>
      </c>
      <c r="B192" s="216" t="s">
        <v>60</v>
      </c>
      <c r="C192" s="217"/>
      <c r="D192" s="203">
        <f>'План продаж'!E11</f>
        <v>86000</v>
      </c>
      <c r="E192" s="140"/>
      <c r="F192" s="140"/>
      <c r="G192" s="140"/>
    </row>
    <row r="193" spans="1:8" s="5" customFormat="1" ht="30" customHeight="1" x14ac:dyDescent="0.25">
      <c r="A193" s="193"/>
      <c r="B193" s="140"/>
      <c r="C193" s="140"/>
      <c r="D193" s="140"/>
      <c r="E193" s="140"/>
      <c r="F193" s="140"/>
      <c r="G193" s="140"/>
    </row>
    <row r="194" spans="1:8" s="5" customFormat="1" ht="15.9" customHeight="1" x14ac:dyDescent="0.4">
      <c r="A194" s="127" t="s">
        <v>10</v>
      </c>
      <c r="B194" s="127"/>
      <c r="C194" s="127"/>
      <c r="D194" s="127"/>
      <c r="E194" s="127"/>
      <c r="F194" s="127"/>
      <c r="G194" s="127"/>
      <c r="H194" s="3"/>
    </row>
    <row r="195" spans="1:8" s="5" customFormat="1" ht="15.9" customHeight="1" thickBot="1" x14ac:dyDescent="0.3">
      <c r="A195" s="123"/>
      <c r="B195" s="123"/>
      <c r="C195" s="123"/>
      <c r="D195" s="123"/>
      <c r="E195" s="123"/>
      <c r="F195" s="123"/>
      <c r="G195" s="123"/>
      <c r="H195" s="19"/>
    </row>
    <row r="196" spans="1:8" s="5" customFormat="1" ht="15.9" customHeight="1" thickTop="1" thickBot="1" x14ac:dyDescent="0.3">
      <c r="A196" s="123"/>
      <c r="B196" s="205" t="s">
        <v>93</v>
      </c>
      <c r="C196" s="219">
        <v>4</v>
      </c>
      <c r="D196" s="220" t="str">
        <f>IF(C196=4,"НПД 4%",IF(C196=6,"НПД/УСН 6%",IF(C196=15,"УСН 15%",0)))</f>
        <v>НПД 4%</v>
      </c>
      <c r="E196" s="140"/>
      <c r="F196" s="123"/>
      <c r="G196" s="123"/>
      <c r="H196" s="19"/>
    </row>
    <row r="197" spans="1:8" s="5" customFormat="1" ht="37.5" customHeight="1" thickTop="1" x14ac:dyDescent="0.25">
      <c r="A197" s="123"/>
      <c r="B197" s="89" t="s">
        <v>108</v>
      </c>
      <c r="C197" s="89"/>
      <c r="D197" s="89"/>
      <c r="E197" s="123"/>
      <c r="F197" s="123"/>
      <c r="G197" s="123"/>
      <c r="H197" s="19"/>
    </row>
    <row r="198" spans="1:8" s="5" customFormat="1" ht="15.9" customHeight="1" x14ac:dyDescent="0.25">
      <c r="A198" s="123"/>
      <c r="B198" s="123"/>
      <c r="C198" s="123"/>
      <c r="D198" s="123"/>
      <c r="E198" s="123"/>
      <c r="F198" s="123"/>
      <c r="G198" s="123"/>
      <c r="H198" s="19"/>
    </row>
    <row r="199" spans="1:8" s="5" customFormat="1" ht="19.5" customHeight="1" thickBot="1" x14ac:dyDescent="0.35">
      <c r="A199" s="140"/>
      <c r="B199" s="157"/>
      <c r="C199" s="177" t="s">
        <v>55</v>
      </c>
      <c r="D199" s="140"/>
      <c r="E199" s="140"/>
      <c r="F199" s="140"/>
      <c r="G199" s="140"/>
    </row>
    <row r="200" spans="1:8" s="4" customFormat="1" ht="15" x14ac:dyDescent="0.25">
      <c r="A200" s="221" t="s">
        <v>35</v>
      </c>
      <c r="B200" s="160" t="s">
        <v>53</v>
      </c>
      <c r="C200" s="222" t="s">
        <v>22</v>
      </c>
      <c r="D200" s="132"/>
      <c r="E200" s="132"/>
      <c r="F200" s="132"/>
      <c r="G200" s="132"/>
    </row>
    <row r="201" spans="1:8" s="5" customFormat="1" ht="20.25" customHeight="1" x14ac:dyDescent="0.3">
      <c r="A201" s="162">
        <v>1</v>
      </c>
      <c r="B201" s="133">
        <v>2</v>
      </c>
      <c r="C201" s="223">
        <v>3</v>
      </c>
      <c r="D201" s="140"/>
      <c r="E201" s="140"/>
      <c r="F201" s="140"/>
      <c r="G201" s="140"/>
    </row>
    <row r="202" spans="1:8" s="5" customFormat="1" x14ac:dyDescent="0.25">
      <c r="A202" s="224">
        <v>1</v>
      </c>
      <c r="B202" s="225" t="s">
        <v>56</v>
      </c>
      <c r="C202" s="226">
        <f>D192</f>
        <v>86000</v>
      </c>
      <c r="D202" s="140"/>
      <c r="E202" s="140"/>
      <c r="F202" s="140"/>
      <c r="G202" s="140"/>
    </row>
    <row r="203" spans="1:8" s="5" customFormat="1" ht="30" x14ac:dyDescent="0.25">
      <c r="A203" s="224">
        <v>2</v>
      </c>
      <c r="B203" s="225" t="s">
        <v>59</v>
      </c>
      <c r="C203" s="226">
        <f>C171</f>
        <v>46485.333333333336</v>
      </c>
      <c r="D203" s="140"/>
      <c r="E203" s="140"/>
      <c r="F203" s="140"/>
      <c r="G203" s="140"/>
    </row>
    <row r="204" spans="1:8" s="5" customFormat="1" x14ac:dyDescent="0.25">
      <c r="A204" s="224">
        <v>3</v>
      </c>
      <c r="B204" s="225" t="s">
        <v>89</v>
      </c>
      <c r="C204" s="226">
        <f>IF(C196=15,(C202-C203)*0.15,C202*C196/100)</f>
        <v>3440</v>
      </c>
      <c r="D204" s="140"/>
      <c r="E204" s="140"/>
      <c r="F204" s="140"/>
      <c r="G204" s="140"/>
    </row>
    <row r="205" spans="1:8" s="5" customFormat="1" x14ac:dyDescent="0.25">
      <c r="A205" s="224">
        <v>4</v>
      </c>
      <c r="B205" s="225" t="s">
        <v>90</v>
      </c>
      <c r="C205" s="226">
        <f>C202-C203-C204</f>
        <v>36074.666666666664</v>
      </c>
      <c r="D205" s="140"/>
      <c r="E205" s="140"/>
      <c r="F205" s="140"/>
      <c r="G205" s="140"/>
    </row>
    <row r="206" spans="1:8" s="5" customFormat="1" x14ac:dyDescent="0.25">
      <c r="A206" s="224">
        <v>5</v>
      </c>
      <c r="B206" s="225" t="s">
        <v>11</v>
      </c>
      <c r="C206" s="226">
        <f>C205*12</f>
        <v>432896</v>
      </c>
      <c r="D206" s="140"/>
      <c r="E206" s="140"/>
      <c r="F206" s="140"/>
      <c r="G206" s="140"/>
    </row>
    <row r="207" spans="1:8" s="5" customFormat="1" x14ac:dyDescent="0.25">
      <c r="A207" s="224">
        <v>6</v>
      </c>
      <c r="B207" s="225" t="s">
        <v>57</v>
      </c>
      <c r="C207" s="227">
        <f>IF(C203=0,0,C205/C203)</f>
        <v>0.77604405690683786</v>
      </c>
      <c r="D207" s="140"/>
      <c r="E207" s="140"/>
      <c r="F207" s="140"/>
      <c r="G207" s="140"/>
    </row>
    <row r="208" spans="1:8" ht="16.2" thickBot="1" x14ac:dyDescent="0.35">
      <c r="A208" s="224">
        <v>7</v>
      </c>
      <c r="B208" s="228" t="s">
        <v>135</v>
      </c>
      <c r="C208" s="229">
        <f>ROUND(C99/C205,0)</f>
        <v>10</v>
      </c>
    </row>
    <row r="209" spans="1:7" s="5" customFormat="1" ht="15" x14ac:dyDescent="0.25">
      <c r="A209" s="140"/>
      <c r="B209" s="140"/>
      <c r="C209" s="140"/>
      <c r="D209" s="140"/>
      <c r="E209" s="140"/>
      <c r="F209" s="140"/>
      <c r="G209" s="140"/>
    </row>
    <row r="210" spans="1:7" s="16" customFormat="1" ht="43.5" customHeight="1" x14ac:dyDescent="0.25">
      <c r="A210" s="89" t="s">
        <v>12</v>
      </c>
      <c r="B210" s="89"/>
      <c r="C210" s="89"/>
      <c r="D210" s="89"/>
      <c r="E210" s="62"/>
      <c r="F210" s="230"/>
      <c r="G210" s="230"/>
    </row>
    <row r="211" spans="1:7" s="16" customFormat="1" ht="29.25" customHeight="1" x14ac:dyDescent="0.25">
      <c r="A211" s="89"/>
      <c r="B211" s="89"/>
      <c r="C211" s="89"/>
      <c r="D211" s="89"/>
      <c r="E211" s="62"/>
      <c r="F211" s="231"/>
      <c r="G211" s="230"/>
    </row>
    <row r="212" spans="1:7" s="5" customFormat="1" ht="33.75" customHeight="1" x14ac:dyDescent="0.25">
      <c r="A212" s="89" t="s">
        <v>91</v>
      </c>
      <c r="B212" s="89"/>
      <c r="C212" s="89"/>
      <c r="D212" s="89"/>
      <c r="E212" s="89"/>
      <c r="F212" s="128"/>
      <c r="G212" s="140"/>
    </row>
    <row r="213" spans="1:7" s="15" customFormat="1" ht="57.75" customHeight="1" x14ac:dyDescent="0.3">
      <c r="A213" s="64"/>
      <c r="B213" s="232"/>
      <c r="C213" s="64"/>
      <c r="D213" s="64"/>
      <c r="E213" s="64"/>
      <c r="F213" s="233"/>
      <c r="G213" s="233"/>
    </row>
    <row r="214" spans="1:7" ht="15.75" hidden="1" customHeight="1" x14ac:dyDescent="0.3"/>
  </sheetData>
  <sheetProtection formatCells="0" formatColumns="0" formatRows="0" insertColumns="0" insertRows="0" insertHyperlinks="0" deleteColumns="0" deleteRows="0" sort="0" autoFilter="0" pivotTables="0"/>
  <mergeCells count="278">
    <mergeCell ref="DB131:DH131"/>
    <mergeCell ref="A64:G64"/>
    <mergeCell ref="A65:G65"/>
    <mergeCell ref="A66:G66"/>
    <mergeCell ref="A67:G67"/>
    <mergeCell ref="A73:G73"/>
    <mergeCell ref="A77:G77"/>
    <mergeCell ref="A76:G76"/>
    <mergeCell ref="A75:G75"/>
    <mergeCell ref="CN86:CT86"/>
    <mergeCell ref="CU86:DA86"/>
    <mergeCell ref="BZ108:CF108"/>
    <mergeCell ref="BE131:BK131"/>
    <mergeCell ref="BL131:BR131"/>
    <mergeCell ref="BS131:BY131"/>
    <mergeCell ref="BZ131:CF131"/>
    <mergeCell ref="CG131:CM131"/>
    <mergeCell ref="CN131:CT131"/>
    <mergeCell ref="CU131:DA131"/>
    <mergeCell ref="A80:G80"/>
    <mergeCell ref="A68:B68"/>
    <mergeCell ref="AJ86:AP86"/>
    <mergeCell ref="AQ86:AW86"/>
    <mergeCell ref="AJ108:AP108"/>
    <mergeCell ref="ED86:EJ86"/>
    <mergeCell ref="EK86:EQ86"/>
    <mergeCell ref="ER86:EX86"/>
    <mergeCell ref="ED108:EJ108"/>
    <mergeCell ref="EK108:EQ108"/>
    <mergeCell ref="ER108:EX108"/>
    <mergeCell ref="DP108:DV108"/>
    <mergeCell ref="DW108:EC108"/>
    <mergeCell ref="DB86:DH86"/>
    <mergeCell ref="DI86:DO86"/>
    <mergeCell ref="DP86:DV86"/>
    <mergeCell ref="DW86:EC86"/>
    <mergeCell ref="B79:C79"/>
    <mergeCell ref="B102:F102"/>
    <mergeCell ref="B103:F103"/>
    <mergeCell ref="B104:F104"/>
    <mergeCell ref="B105:F105"/>
    <mergeCell ref="B106:F106"/>
    <mergeCell ref="B107:F107"/>
    <mergeCell ref="B101:F101"/>
    <mergeCell ref="C88:C89"/>
    <mergeCell ref="B88:B89"/>
    <mergeCell ref="A74:G74"/>
    <mergeCell ref="A1:G1"/>
    <mergeCell ref="A2:G2"/>
    <mergeCell ref="A46:F46"/>
    <mergeCell ref="A23:B23"/>
    <mergeCell ref="A25:B25"/>
    <mergeCell ref="A24:B24"/>
    <mergeCell ref="A42:G42"/>
    <mergeCell ref="A43:G43"/>
    <mergeCell ref="A10:G10"/>
    <mergeCell ref="A34:G34"/>
    <mergeCell ref="A35:G35"/>
    <mergeCell ref="A7:G7"/>
    <mergeCell ref="A8:G8"/>
    <mergeCell ref="A9:G9"/>
    <mergeCell ref="A6:G6"/>
    <mergeCell ref="A12:G12"/>
    <mergeCell ref="A13:G13"/>
    <mergeCell ref="A14:G14"/>
    <mergeCell ref="A45:G45"/>
    <mergeCell ref="A44:F44"/>
    <mergeCell ref="B5:G5"/>
    <mergeCell ref="B11:G11"/>
    <mergeCell ref="A131:G131"/>
    <mergeCell ref="H131:N131"/>
    <mergeCell ref="O131:U131"/>
    <mergeCell ref="V131:AB131"/>
    <mergeCell ref="AC131:AI131"/>
    <mergeCell ref="BS86:BY86"/>
    <mergeCell ref="BZ86:CF86"/>
    <mergeCell ref="AX108:BD108"/>
    <mergeCell ref="BE108:BK108"/>
    <mergeCell ref="BL108:BR108"/>
    <mergeCell ref="BS108:BY108"/>
    <mergeCell ref="BL86:BR86"/>
    <mergeCell ref="AQ108:AW108"/>
    <mergeCell ref="AX86:BD86"/>
    <mergeCell ref="BE86:BK86"/>
    <mergeCell ref="AX131:BD131"/>
    <mergeCell ref="A88:A89"/>
    <mergeCell ref="A86:G86"/>
    <mergeCell ref="D88:F88"/>
    <mergeCell ref="HQ86:HW86"/>
    <mergeCell ref="HX86:ID86"/>
    <mergeCell ref="IE86:IK86"/>
    <mergeCell ref="AJ131:AP131"/>
    <mergeCell ref="AQ131:AW131"/>
    <mergeCell ref="H86:N86"/>
    <mergeCell ref="O86:U86"/>
    <mergeCell ref="V86:AB86"/>
    <mergeCell ref="AC86:AI86"/>
    <mergeCell ref="DI131:DO131"/>
    <mergeCell ref="CG86:CM86"/>
    <mergeCell ref="EY86:FE86"/>
    <mergeCell ref="FF86:FL86"/>
    <mergeCell ref="FM86:FS86"/>
    <mergeCell ref="FT86:FZ86"/>
    <mergeCell ref="EY108:FE108"/>
    <mergeCell ref="FF108:FL108"/>
    <mergeCell ref="FM108:FS108"/>
    <mergeCell ref="FT108:FZ108"/>
    <mergeCell ref="CG108:CM108"/>
    <mergeCell ref="CN108:CT108"/>
    <mergeCell ref="CU108:DA108"/>
    <mergeCell ref="DB108:DH108"/>
    <mergeCell ref="DI108:DO108"/>
    <mergeCell ref="IL86:IR86"/>
    <mergeCell ref="IS86:IV86"/>
    <mergeCell ref="A108:G108"/>
    <mergeCell ref="H108:N108"/>
    <mergeCell ref="O108:U108"/>
    <mergeCell ref="V108:AB108"/>
    <mergeCell ref="AC108:AI108"/>
    <mergeCell ref="GA108:GG108"/>
    <mergeCell ref="GH108:GN108"/>
    <mergeCell ref="GO108:GU108"/>
    <mergeCell ref="GV108:HB108"/>
    <mergeCell ref="HC108:HI108"/>
    <mergeCell ref="HJ108:HP108"/>
    <mergeCell ref="HQ108:HW108"/>
    <mergeCell ref="HX108:ID108"/>
    <mergeCell ref="IE108:IK108"/>
    <mergeCell ref="IL108:IR108"/>
    <mergeCell ref="IS108:IV108"/>
    <mergeCell ref="GA86:GG86"/>
    <mergeCell ref="GH86:GN86"/>
    <mergeCell ref="GO86:GU86"/>
    <mergeCell ref="GV86:HB86"/>
    <mergeCell ref="HC86:HI86"/>
    <mergeCell ref="HJ86:HP86"/>
    <mergeCell ref="DP131:DV131"/>
    <mergeCell ref="DW131:EC131"/>
    <mergeCell ref="ED131:EJ131"/>
    <mergeCell ref="EK131:EQ131"/>
    <mergeCell ref="ER131:EX131"/>
    <mergeCell ref="EY131:FE131"/>
    <mergeCell ref="FF131:FL131"/>
    <mergeCell ref="FM131:FS131"/>
    <mergeCell ref="FT131:FZ131"/>
    <mergeCell ref="GA131:GG131"/>
    <mergeCell ref="GH131:GN131"/>
    <mergeCell ref="GO131:GU131"/>
    <mergeCell ref="GV131:HB131"/>
    <mergeCell ref="HC131:HI131"/>
    <mergeCell ref="HJ131:HP131"/>
    <mergeCell ref="HQ131:HW131"/>
    <mergeCell ref="HX131:ID131"/>
    <mergeCell ref="BZ139:CF139"/>
    <mergeCell ref="CG139:CM139"/>
    <mergeCell ref="CN139:CT139"/>
    <mergeCell ref="CU139:DA139"/>
    <mergeCell ref="DB139:DH139"/>
    <mergeCell ref="DI139:DO139"/>
    <mergeCell ref="GO139:GU139"/>
    <mergeCell ref="DP139:DV139"/>
    <mergeCell ref="DW139:EC139"/>
    <mergeCell ref="ED139:EJ139"/>
    <mergeCell ref="EK139:EQ139"/>
    <mergeCell ref="FF139:FL139"/>
    <mergeCell ref="FM139:FS139"/>
    <mergeCell ref="FT139:FZ139"/>
    <mergeCell ref="GA139:GG139"/>
    <mergeCell ref="GH139:GN139"/>
    <mergeCell ref="A139:G139"/>
    <mergeCell ref="H139:N139"/>
    <mergeCell ref="O139:U139"/>
    <mergeCell ref="V139:AB139"/>
    <mergeCell ref="AC139:AI139"/>
    <mergeCell ref="AJ139:AP139"/>
    <mergeCell ref="AQ139:AW139"/>
    <mergeCell ref="AX139:BD139"/>
    <mergeCell ref="BE139:BK139"/>
    <mergeCell ref="IS139:IV139"/>
    <mergeCell ref="GV139:HB139"/>
    <mergeCell ref="HC139:HI139"/>
    <mergeCell ref="HJ139:HP139"/>
    <mergeCell ref="HQ139:HW139"/>
    <mergeCell ref="HX139:ID139"/>
    <mergeCell ref="IE139:IK139"/>
    <mergeCell ref="IL131:IR131"/>
    <mergeCell ref="IS131:IV131"/>
    <mergeCell ref="IL139:IR139"/>
    <mergeCell ref="IE131:IK131"/>
    <mergeCell ref="AJ162:AP162"/>
    <mergeCell ref="AQ162:AW162"/>
    <mergeCell ref="AX162:BD162"/>
    <mergeCell ref="BE162:BK162"/>
    <mergeCell ref="BL162:BR162"/>
    <mergeCell ref="BS162:BY162"/>
    <mergeCell ref="EY162:FE162"/>
    <mergeCell ref="BZ162:CF162"/>
    <mergeCell ref="CG162:CM162"/>
    <mergeCell ref="CN162:CT162"/>
    <mergeCell ref="CU162:DA162"/>
    <mergeCell ref="DB162:DH162"/>
    <mergeCell ref="DI162:DO162"/>
    <mergeCell ref="FM162:FS162"/>
    <mergeCell ref="ER139:EX139"/>
    <mergeCell ref="EY139:FE139"/>
    <mergeCell ref="BL139:BR139"/>
    <mergeCell ref="BS139:BY139"/>
    <mergeCell ref="IL162:IR162"/>
    <mergeCell ref="IS162:IV162"/>
    <mergeCell ref="A163:G163"/>
    <mergeCell ref="GV162:HB162"/>
    <mergeCell ref="HC162:HI162"/>
    <mergeCell ref="HJ162:HP162"/>
    <mergeCell ref="HQ162:HW162"/>
    <mergeCell ref="HX162:ID162"/>
    <mergeCell ref="IE162:IK162"/>
    <mergeCell ref="FF162:FL162"/>
    <mergeCell ref="FT162:FZ162"/>
    <mergeCell ref="GA162:GG162"/>
    <mergeCell ref="GH162:GN162"/>
    <mergeCell ref="GO162:GU162"/>
    <mergeCell ref="DP162:DV162"/>
    <mergeCell ref="DW162:EC162"/>
    <mergeCell ref="ED162:EJ162"/>
    <mergeCell ref="EK162:EQ162"/>
    <mergeCell ref="ER162:EX162"/>
    <mergeCell ref="B140:G140"/>
    <mergeCell ref="H162:N162"/>
    <mergeCell ref="O162:U162"/>
    <mergeCell ref="V162:AB162"/>
    <mergeCell ref="AC162:AI162"/>
    <mergeCell ref="A212:E212"/>
    <mergeCell ref="A194:G194"/>
    <mergeCell ref="A210:D210"/>
    <mergeCell ref="A185:G185"/>
    <mergeCell ref="B187:C187"/>
    <mergeCell ref="B189:B190"/>
    <mergeCell ref="A211:D211"/>
    <mergeCell ref="B191:C191"/>
    <mergeCell ref="B192:C192"/>
    <mergeCell ref="A189:A190"/>
    <mergeCell ref="A174:G174"/>
    <mergeCell ref="A184:G184"/>
    <mergeCell ref="A162:G162"/>
    <mergeCell ref="B197:D197"/>
    <mergeCell ref="B16:G16"/>
    <mergeCell ref="B18:G18"/>
    <mergeCell ref="A37:G37"/>
    <mergeCell ref="A38:G38"/>
    <mergeCell ref="A39:G39"/>
    <mergeCell ref="A40:G40"/>
    <mergeCell ref="B36:G36"/>
    <mergeCell ref="A15:G15"/>
    <mergeCell ref="A17:G17"/>
    <mergeCell ref="A29:G29"/>
    <mergeCell ref="A30:G30"/>
    <mergeCell ref="A31:G31"/>
    <mergeCell ref="A32:G32"/>
    <mergeCell ref="A19:G19"/>
    <mergeCell ref="A41:C41"/>
    <mergeCell ref="B28:G28"/>
    <mergeCell ref="B47:G47"/>
    <mergeCell ref="A48:G48"/>
    <mergeCell ref="A49:G49"/>
    <mergeCell ref="A51:G51"/>
    <mergeCell ref="A52:G52"/>
    <mergeCell ref="A53:G53"/>
    <mergeCell ref="A54:G54"/>
    <mergeCell ref="A50:G50"/>
    <mergeCell ref="A55:G55"/>
    <mergeCell ref="A56:G56"/>
    <mergeCell ref="A61:G61"/>
    <mergeCell ref="A62:G62"/>
    <mergeCell ref="B63:G63"/>
    <mergeCell ref="A57:G57"/>
    <mergeCell ref="A58:G58"/>
    <mergeCell ref="A60:G60"/>
    <mergeCell ref="A59:G59"/>
  </mergeCells>
  <phoneticPr fontId="2" type="noConversion"/>
  <dataValidations disablePrompts="1" count="1">
    <dataValidation type="list" allowBlank="1" showInputMessage="1" showErrorMessage="1" sqref="C196" xr:uid="{00000000-0002-0000-0000-000000000000}">
      <formula1>"4, 6,15"</formula1>
    </dataValidation>
  </dataValidations>
  <pageMargins left="0.74803149606299213" right="0.39370078740157483" top="0.39370078740157483" bottom="0.39370078740157483" header="0" footer="0"/>
  <pageSetup paperSize="9" scale="78" fitToHeight="0" orientation="landscape" r:id="rId1"/>
  <headerFooter alignWithMargins="0">
    <oddFooter>&amp;R&amp;P</oddFooter>
  </headerFooter>
  <rowBreaks count="5" manualBreakCount="5">
    <brk id="27" max="6" man="1"/>
    <brk id="67" max="6" man="1"/>
    <brk id="85" max="6" man="1"/>
    <brk id="137" max="6" man="1"/>
    <brk id="16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1"/>
  <sheetViews>
    <sheetView workbookViewId="0">
      <selection activeCell="B4" sqref="B4"/>
    </sheetView>
  </sheetViews>
  <sheetFormatPr defaultRowHeight="13.2" x14ac:dyDescent="0.25"/>
  <cols>
    <col min="1" max="1" width="9.109375" style="31"/>
    <col min="2" max="2" width="33.6640625" style="31" customWidth="1"/>
    <col min="3" max="3" width="21.109375" style="31" customWidth="1"/>
    <col min="4" max="4" width="20" style="31" customWidth="1"/>
    <col min="5" max="5" width="24.33203125" style="31" customWidth="1"/>
  </cols>
  <sheetData>
    <row r="1" spans="1:5" ht="17.399999999999999" x14ac:dyDescent="0.25">
      <c r="A1" s="38" t="s">
        <v>118</v>
      </c>
      <c r="B1" s="38"/>
      <c r="C1" s="38"/>
      <c r="D1" s="38"/>
      <c r="E1" s="38"/>
    </row>
    <row r="2" spans="1:5" ht="17.399999999999999" x14ac:dyDescent="0.25">
      <c r="A2" s="26"/>
      <c r="B2" s="26"/>
      <c r="C2" s="26"/>
      <c r="D2" s="26"/>
      <c r="E2" s="26" t="s">
        <v>119</v>
      </c>
    </row>
    <row r="3" spans="1:5" ht="15.6" thickBot="1" x14ac:dyDescent="0.3">
      <c r="A3" s="27"/>
      <c r="B3" s="28"/>
      <c r="C3" s="28"/>
      <c r="D3" s="28"/>
      <c r="E3" s="28"/>
    </row>
    <row r="4" spans="1:5" ht="35.4" thickBot="1" x14ac:dyDescent="0.3">
      <c r="A4" s="29" t="s">
        <v>120</v>
      </c>
      <c r="B4" s="30" t="s">
        <v>121</v>
      </c>
      <c r="C4" s="30" t="s">
        <v>122</v>
      </c>
      <c r="D4" s="30" t="s">
        <v>66</v>
      </c>
      <c r="E4" s="30" t="s">
        <v>123</v>
      </c>
    </row>
    <row r="5" spans="1:5" ht="30" x14ac:dyDescent="0.25">
      <c r="A5" s="22">
        <v>1</v>
      </c>
      <c r="B5" s="22" t="s">
        <v>181</v>
      </c>
      <c r="C5" s="23">
        <v>3000</v>
      </c>
      <c r="D5" s="24">
        <v>7</v>
      </c>
      <c r="E5" s="23">
        <f t="shared" ref="E5:E9" si="0">C5*D5</f>
        <v>21000</v>
      </c>
    </row>
    <row r="6" spans="1:5" ht="60" x14ac:dyDescent="0.25">
      <c r="A6" s="22">
        <v>2</v>
      </c>
      <c r="B6" s="22" t="s">
        <v>182</v>
      </c>
      <c r="C6" s="23">
        <v>2500</v>
      </c>
      <c r="D6" s="24">
        <v>10</v>
      </c>
      <c r="E6" s="23">
        <f t="shared" si="0"/>
        <v>25000</v>
      </c>
    </row>
    <row r="7" spans="1:5" ht="45" x14ac:dyDescent="0.25">
      <c r="A7" s="22">
        <v>3</v>
      </c>
      <c r="B7" s="22" t="s">
        <v>183</v>
      </c>
      <c r="C7" s="23">
        <v>2000</v>
      </c>
      <c r="D7" s="24">
        <v>10</v>
      </c>
      <c r="E7" s="23">
        <f t="shared" si="0"/>
        <v>20000</v>
      </c>
    </row>
    <row r="8" spans="1:5" ht="45" x14ac:dyDescent="0.25">
      <c r="A8" s="22">
        <v>4</v>
      </c>
      <c r="B8" s="22" t="s">
        <v>184</v>
      </c>
      <c r="C8" s="23">
        <v>2000</v>
      </c>
      <c r="D8" s="24">
        <v>10</v>
      </c>
      <c r="E8" s="23">
        <f t="shared" si="0"/>
        <v>20000</v>
      </c>
    </row>
    <row r="9" spans="1:5" ht="15.6" x14ac:dyDescent="0.25">
      <c r="A9" s="22">
        <v>5</v>
      </c>
      <c r="B9" s="22"/>
      <c r="C9" s="23"/>
      <c r="D9" s="24"/>
      <c r="E9" s="23">
        <f t="shared" si="0"/>
        <v>0</v>
      </c>
    </row>
    <row r="10" spans="1:5" ht="15.6" x14ac:dyDescent="0.25">
      <c r="A10" s="22">
        <v>6</v>
      </c>
      <c r="B10" s="22"/>
      <c r="C10" s="23"/>
      <c r="D10" s="24"/>
      <c r="E10" s="23"/>
    </row>
    <row r="11" spans="1:5" ht="15.6" x14ac:dyDescent="0.25">
      <c r="A11" s="39"/>
      <c r="B11" s="40" t="s">
        <v>124</v>
      </c>
      <c r="C11" s="21">
        <f>SUM(C5:C10)</f>
        <v>9500</v>
      </c>
      <c r="D11" s="25">
        <f>SUM(D5:D10)</f>
        <v>37</v>
      </c>
      <c r="E11" s="21">
        <f>SUM(E5:E10)</f>
        <v>86000</v>
      </c>
    </row>
  </sheetData>
  <mergeCells count="2">
    <mergeCell ref="A1:E1"/>
    <mergeCell ref="A11:B11"/>
  </mergeCells>
  <pageMargins left="0.7" right="0.7" top="0.75" bottom="0.75" header="0.3" footer="0.3"/>
  <pageSetup paperSize="9" scale="8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БизнесПлан</vt:lpstr>
      <vt:lpstr>План продаж</vt:lpstr>
      <vt:lpstr>месСебест</vt:lpstr>
      <vt:lpstr>БизнесПлан!Область_печати</vt:lpstr>
    </vt:vector>
  </TitlesOfParts>
  <Company>Дом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Генчик</dc:creator>
  <cp:lastModifiedBy>николай шачнев</cp:lastModifiedBy>
  <cp:lastPrinted>2025-02-20T12:34:34Z</cp:lastPrinted>
  <dcterms:created xsi:type="dcterms:W3CDTF">2009-05-20T11:30:47Z</dcterms:created>
  <dcterms:modified xsi:type="dcterms:W3CDTF">2025-04-06T03:50:19Z</dcterms:modified>
</cp:coreProperties>
</file>