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24226"/>
  <mc:AlternateContent xmlns:mc="http://schemas.openxmlformats.org/markup-compatibility/2006">
    <mc:Choice Requires="x15">
      <x15ac:absPath xmlns:x15ac="http://schemas.microsoft.com/office/spreadsheetml/2010/11/ac" url="D:\Desktop\00 Мой бизнес\01 Мастеры\+ соцзащита\+ для консультаций\кейсы\"/>
    </mc:Choice>
  </mc:AlternateContent>
  <xr:revisionPtr revIDLastSave="0" documentId="13_ncr:1_{12AEFD3A-3D7F-4401-8CC4-9EB32E0690C8}" xr6:coauthVersionLast="37" xr6:coauthVersionMax="47" xr10:uidLastSave="{00000000-0000-0000-0000-000000000000}"/>
  <bookViews>
    <workbookView xWindow="0" yWindow="0" windowWidth="14088" windowHeight="13368" xr2:uid="{00000000-000D-0000-FFFF-FFFF00000000}"/>
  </bookViews>
  <sheets>
    <sheet name="БизнесПлан" sheetId="1" r:id="rId1"/>
    <sheet name="План продаж" sheetId="2" r:id="rId2"/>
  </sheets>
  <definedNames>
    <definedName name="месСебест">БизнесПлан!$E$141</definedName>
    <definedName name="месячнаяПрограмма">БизнесПлан!#REF!</definedName>
    <definedName name="_xlnm.Print_Area" localSheetId="0">БизнесПлан!$A$1:$G$187</definedName>
  </definedNames>
  <calcPr calcId="179021"/>
</workbook>
</file>

<file path=xl/calcChain.xml><?xml version="1.0" encoding="utf-8"?>
<calcChain xmlns="http://schemas.openxmlformats.org/spreadsheetml/2006/main">
  <c r="C82" i="1" l="1"/>
  <c r="C94" i="1"/>
  <c r="D11" i="2" l="1"/>
  <c r="E9" i="2"/>
  <c r="E8" i="2"/>
  <c r="E7" i="2"/>
  <c r="E6" i="2"/>
  <c r="E5" i="2"/>
  <c r="E11" i="2" l="1"/>
  <c r="D167" i="1" s="1"/>
  <c r="E90" i="1"/>
  <c r="E91" i="1"/>
  <c r="C91" i="1"/>
  <c r="E95" i="1"/>
  <c r="C90" i="1"/>
  <c r="D171" i="1" l="1"/>
  <c r="E93" i="1" l="1"/>
  <c r="E96" i="1"/>
  <c r="D97" i="1"/>
  <c r="E94" i="1" s="1"/>
  <c r="F89" i="1"/>
  <c r="E92" i="1" l="1"/>
  <c r="D23" i="1"/>
  <c r="E89" i="1"/>
  <c r="E65" i="1" l="1"/>
  <c r="C122" i="1"/>
  <c r="C145" i="1" l="1"/>
  <c r="C96" i="1"/>
  <c r="F65" i="1"/>
  <c r="G65" i="1" s="1"/>
  <c r="G66" i="1" s="1"/>
  <c r="C95" i="1" s="1"/>
  <c r="F95" i="1" s="1"/>
  <c r="D114" i="1" l="1"/>
  <c r="C92" i="1" s="1"/>
  <c r="F92" i="1" s="1"/>
  <c r="F130" i="1"/>
  <c r="D41" i="1"/>
  <c r="F131" i="1"/>
  <c r="F132" i="1"/>
  <c r="F96" i="1"/>
  <c r="C143" i="1"/>
  <c r="F94" i="1"/>
  <c r="C144" i="1"/>
  <c r="C142" i="1" l="1" a="1"/>
  <c r="C142" i="1" s="1"/>
  <c r="C146" i="1" s="1"/>
  <c r="C147" i="1" s="1"/>
  <c r="C153" i="1" s="1"/>
  <c r="F133" i="1"/>
  <c r="C93" i="1" s="1"/>
  <c r="C177" i="1"/>
  <c r="C179" i="1" s="1"/>
  <c r="C178" i="1" l="1"/>
  <c r="C180" i="1" s="1"/>
  <c r="C155" i="1"/>
  <c r="C156" i="1" s="1"/>
  <c r="F93" i="1"/>
  <c r="C181" i="1" l="1"/>
  <c r="F97" i="1"/>
  <c r="D24" i="1" s="1"/>
  <c r="C97" i="1"/>
  <c r="D21" i="1" s="1"/>
  <c r="C182" i="1"/>
  <c r="C183" i="1" l="1"/>
</calcChain>
</file>

<file path=xl/sharedStrings.xml><?xml version="1.0" encoding="utf-8"?>
<sst xmlns="http://schemas.openxmlformats.org/spreadsheetml/2006/main" count="212" uniqueCount="191">
  <si>
    <t>в том числе:</t>
  </si>
  <si>
    <t>3.3. Реализация продукции</t>
  </si>
  <si>
    <t>Наименование затрат и документов</t>
  </si>
  <si>
    <t>Итого:</t>
  </si>
  <si>
    <t>Наименование затрат</t>
  </si>
  <si>
    <t>Стоимость (руб.)</t>
  </si>
  <si>
    <t>ВСЕГО ЗАТРАТ:</t>
  </si>
  <si>
    <t>Наименование составляющих цены</t>
  </si>
  <si>
    <t>Продукция</t>
  </si>
  <si>
    <t>6.1. Среднемесячная выручка от реализации продукции</t>
  </si>
  <si>
    <t>6.2. Среднемесячная прибыль и рентабельность производства продукции, товаров, услуг.</t>
  </si>
  <si>
    <t>Совокупный годовой (чистый) доход (строка 3, табл. №9 х 12)</t>
  </si>
  <si>
    <t>Совокупный годовой (чистый) доход подлежит налогообложению в установленном законом порядке.</t>
  </si>
  <si>
    <t xml:space="preserve">1.5. Общая стоимость проекта (руб.) </t>
  </si>
  <si>
    <t>Итог</t>
  </si>
  <si>
    <t>Взносы в фонды</t>
  </si>
  <si>
    <t>Зарплата на одного</t>
  </si>
  <si>
    <t>Количество работников</t>
  </si>
  <si>
    <t>ВСЕГО:</t>
  </si>
  <si>
    <t>подтверждающие документы прилагаются</t>
  </si>
  <si>
    <t>2.                СУЩЕСТВО ПРОЕКТА</t>
  </si>
  <si>
    <t>3. ПЛАН ПРОИЗВОДСТВА И СБЫТА ПРОДУКЦИИ, ТОВАРОВ, УСЛУГ.</t>
  </si>
  <si>
    <t>Стоимость, рублей</t>
  </si>
  <si>
    <t xml:space="preserve">4.1. Организационные затраты </t>
  </si>
  <si>
    <t>Таблица 1</t>
  </si>
  <si>
    <t xml:space="preserve">4.2. Общая стоимость проекта </t>
  </si>
  <si>
    <t>Источник финансирования</t>
  </si>
  <si>
    <t>Таблица 2</t>
  </si>
  <si>
    <t xml:space="preserve">Материальные запасы         </t>
  </si>
  <si>
    <t>Таблица 3</t>
  </si>
  <si>
    <t xml:space="preserve">Перечень затрат </t>
  </si>
  <si>
    <t>Единица измерения</t>
  </si>
  <si>
    <t>Общая стоимость, рублей</t>
  </si>
  <si>
    <t>Таблица 4</t>
  </si>
  <si>
    <t>Стоимость затрат, рублей</t>
  </si>
  <si>
    <t>№ п/п</t>
  </si>
  <si>
    <t>Таблица  5</t>
  </si>
  <si>
    <t>Наименование материала</t>
  </si>
  <si>
    <t>количество</t>
  </si>
  <si>
    <t>Стоимость 1 единицы материала, рублей</t>
  </si>
  <si>
    <t>Период, на который делаются запасы</t>
  </si>
  <si>
    <t>Таблица 6</t>
  </si>
  <si>
    <t>Наименование составляющих себестоимости продукции</t>
  </si>
  <si>
    <t>5.1 Себестоимость объема выпускаемой продукции,  товаров   услуг в месяц, рублей</t>
  </si>
  <si>
    <t>5.2. Цена реализации продукции</t>
  </si>
  <si>
    <t>Таблица 7</t>
  </si>
  <si>
    <t>Себестоимость единицы продукции (услуг), то есть соотношение себестоимости  объема продукции в месяц (строка 5 табл. №6), к объему производства продукции в месяц(количество):</t>
  </si>
  <si>
    <t>Минимальная рентабельность ( строка 1 *строка 2 / 100%</t>
  </si>
  <si>
    <t>Минимальная рентабельность,%</t>
  </si>
  <si>
    <t>Средняя розничная цена реализации аналогичной продукции через торговую сеть, рублей</t>
  </si>
  <si>
    <t>6. ОБОСНОВАНИЕ СОСТОЯТЕЛЬНОСТИ ПРОЕКТА</t>
  </si>
  <si>
    <t>Минимальная цена реализации продукции, (строка 1 + строка 3), рублей</t>
  </si>
  <si>
    <t>Таблица 8</t>
  </si>
  <si>
    <t>Наименование показателя</t>
  </si>
  <si>
    <t>Среднемесячный объем реализации продукции в натуральном выражении</t>
  </si>
  <si>
    <t>Таблица 9</t>
  </si>
  <si>
    <t>Общий валовый доход в месяц (строка 3 таблицы 8)</t>
  </si>
  <si>
    <t>Рентабельность, % (строка 3/строка 2) х 100, %</t>
  </si>
  <si>
    <t>Планируемая цена реализации единицы продукции, рублей</t>
  </si>
  <si>
    <t>Себестоимость объема всей продукции в месяц (строка 5 таблицы 6)</t>
  </si>
  <si>
    <t>Валовый доход в месяц от реализации продукции (строка 1 х строка 2), рублей</t>
  </si>
  <si>
    <t>Общая стоимость проекта (руб.)</t>
  </si>
  <si>
    <t>СУЩЕСТВО ПРОЕКТА</t>
  </si>
  <si>
    <t>I. </t>
  </si>
  <si>
    <t>ИНФОРМАЦИОННЫЕ ДАННЫЕ</t>
  </si>
  <si>
    <t>ОБОСНОВАНИЕ СТОИМОСТИ ПРОЕКТА</t>
  </si>
  <si>
    <t>Количество</t>
  </si>
  <si>
    <t>Сумма затрат, рублей</t>
  </si>
  <si>
    <t>Сырье и материалы (из таблицы 5 в расчете на 1 месяц)</t>
  </si>
  <si>
    <t>Среднемесячная зарплата наемных работников</t>
  </si>
  <si>
    <t>Итого</t>
  </si>
  <si>
    <t>Наемные работники:</t>
  </si>
  <si>
    <t>Зарплата наемных работников</t>
  </si>
  <si>
    <t>* частичное возмещение Министерством социально-демографической и семейной политики Самарской области</t>
  </si>
  <si>
    <t xml:space="preserve">* вложение собственных средств </t>
  </si>
  <si>
    <t xml:space="preserve">* средства, привлекаемые из других источников </t>
  </si>
  <si>
    <t>Заработная плата за 1 месяц</t>
  </si>
  <si>
    <t>Аренда и коммунальные платеж за 1 месяц</t>
  </si>
  <si>
    <t>Прочие затраты за 1 месяц</t>
  </si>
  <si>
    <t>Затраты на аренду и коммунальные платежи</t>
  </si>
  <si>
    <t>Прочие среднемесячные затраты</t>
  </si>
  <si>
    <t>ед. измерения</t>
  </si>
  <si>
    <t>Реализация продукции</t>
  </si>
  <si>
    <t>Итого производственных расходов (полная себестоимость)</t>
  </si>
  <si>
    <t>5. РАСЧЕТ СЕБЕСТОИМОСТИ ПРОДУКЦИИ, ТОВАРОВ, УСЛУГ И ЦЕНЫ ИХ РЕАЛИЗАЦИИ</t>
  </si>
  <si>
    <t>Личные средства, р.</t>
  </si>
  <si>
    <t>Соц. Контракт, р.</t>
  </si>
  <si>
    <t>приказ Минфина России от 31 декабря 2016 г. N 257н</t>
  </si>
  <si>
    <t>приказ Минфина России от 15 ноября 2019 г. N 180н</t>
  </si>
  <si>
    <t>Налог</t>
  </si>
  <si>
    <t>Чистый доход в месяц (стр 1 минус стр 2 минус стр 3)</t>
  </si>
  <si>
    <t>БИЗНЕС – ПЛАН</t>
  </si>
  <si>
    <t xml:space="preserve"> - до 10%: на компенсацию  расходов,  связанных  с  подготовкой  и  оформлением  разрешительной  документации,  необходимой  для осуществления  предпринимательской  деятельности,  на  приобретение  программного  обеспечения  и  (или) неисключительных прав на программное обеспечение, а также на приобретение носителей электронной подписи</t>
  </si>
  <si>
    <t xml:space="preserve"> - до 15%:  на  принятие  имущественных  обязательств,  необходимых  для  осуществления  предпринимательской деятельности (например, аренда)</t>
  </si>
  <si>
    <t xml:space="preserve"> - до 5%  -  на  размещение  и  (или)  продвижение  продукции  (товаров,  работ,  услуг)  на  торговых площадках (сайтах), функционирующих в информационно-телекоммуникационной сети "Интернет", а также в сервисах размещения  объявлений  и  социальных  сетях</t>
  </si>
  <si>
    <t xml:space="preserve"> - Оставшаяся  часть  денежной  выплаты  (или  вся  ее  сумма)  может  быть  направлена  на  приобретение  основных  средств, необходимых для осуществления предпринимательской деятельности.</t>
  </si>
  <si>
    <t>Методические рекомендации по оказанию государственной социальной помощи на основании социального контракта. Утв. 
Приказом Минтруда от 29 марта 2024 года № 159</t>
  </si>
  <si>
    <t xml:space="preserve"> - до 15%:  на  приобретение  материально-производственных запасов, необходимых для осуществления предпринимательской деятельности</t>
  </si>
  <si>
    <t>Другие организационные затраты</t>
  </si>
  <si>
    <t>Основные средства и инструмент</t>
  </si>
  <si>
    <t>* Материальные ценности, используемые в производстве и со сроком эксплуатации более 12 мес.</t>
  </si>
  <si>
    <t xml:space="preserve">4.3. Затраты на приобретение основных средств и инструмента * </t>
  </si>
  <si>
    <t>4.4. Прочие среднемесячные затраты и продвижение *</t>
  </si>
  <si>
    <t>4.5. Затраты на создание материальных запасов</t>
  </si>
  <si>
    <t>К материальным запасам относятся активы, потребляемые в обычной деятельности организации и используемые в течение периода не более 12
месяцев. Например:
а) сырье, материалы, топливо, запасные части, комплектующие изделия, покупные полуфабрикаты, предназначенные для использования при производстве продукции, выполнении работ, оказании услуг;
б) специальная одежда, специальная оснастка, тара и другие аналогичные объекты, используемые при производстве продукции, продаже товаров, выполнении работ, оказании услуг, за исключением случаев, когда указанные объекты считаются для целей бухгалтерского учета основными средствами (срок использования более 12 мес.);</t>
  </si>
  <si>
    <t xml:space="preserve">Размещение  и  продвижение   на  торговых площадках  в Интернет, в сервисах объявлений </t>
  </si>
  <si>
    <t>(Расчет налога примерный. Расчет налога не учитывает стоимость патента при Патентной системе налогообложения)</t>
  </si>
  <si>
    <t xml:space="preserve">1.3. Вид предпринимательской деятельности: </t>
  </si>
  <si>
    <t xml:space="preserve"> Самозанятый</t>
  </si>
  <si>
    <t>1.4. Организационнно-правовая форма (Самозанятый/ИП):</t>
  </si>
  <si>
    <t>Сведения о предпринимателе:</t>
  </si>
  <si>
    <t>Образование и квалификация предпринимателя:</t>
  </si>
  <si>
    <t xml:space="preserve">Вид предпринимательской деятельности: </t>
  </si>
  <si>
    <t>Организационнно-правовая форма (Самозанятый/ИП):</t>
  </si>
  <si>
    <t>Намечаемые объемы реализации услуг (продукции) в месяц</t>
  </si>
  <si>
    <t>Таблица 8.1.</t>
  </si>
  <si>
    <t>№</t>
  </si>
  <si>
    <t>Наименование товара/группы товаров</t>
  </si>
  <si>
    <t>Цена</t>
  </si>
  <si>
    <t>Сумма</t>
  </si>
  <si>
    <t>ИТОГО:</t>
  </si>
  <si>
    <t xml:space="preserve"> Характеристики услуги: </t>
  </si>
  <si>
    <t>2.4. Планируемый объем продаж (выручка) за месяц:</t>
  </si>
  <si>
    <t xml:space="preserve">1.6. </t>
  </si>
  <si>
    <t>Место осуществления  предпринимательской деятельности:</t>
  </si>
  <si>
    <t xml:space="preserve"> Краткое описание производственного процесса:</t>
  </si>
  <si>
    <t xml:space="preserve">3.1. </t>
  </si>
  <si>
    <t xml:space="preserve">3.2. </t>
  </si>
  <si>
    <t>Условия, необходимые для реализации проекта:</t>
  </si>
  <si>
    <t>Себестоимость единицы продукции  (строка 6 табл. №6), рублей</t>
  </si>
  <si>
    <t>(см. план продаж)</t>
  </si>
  <si>
    <t>Срок окупаемости, мес.</t>
  </si>
  <si>
    <t>2.7. Имеющиеся активы для реализации преокта:</t>
  </si>
  <si>
    <t xml:space="preserve"> * содержание основных средств, связь, транспорт, реклама, бухучет</t>
  </si>
  <si>
    <t xml:space="preserve">Тип помещения: </t>
  </si>
  <si>
    <t xml:space="preserve">Право использования (собственность/аренда): </t>
  </si>
  <si>
    <t xml:space="preserve">Используемая площадь: </t>
  </si>
  <si>
    <t>Размещение или продвижение на торговых площадках, сервисах объявлений и соцсетях</t>
  </si>
  <si>
    <t xml:space="preserve">1.2. </t>
  </si>
  <si>
    <t>1.1.</t>
  </si>
  <si>
    <t>Выберите ставку   налога --------------------------&gt;&gt;&gt;</t>
  </si>
  <si>
    <t>Уровень (вид) образования: Высшее</t>
  </si>
  <si>
    <t>Наименование учебного учреждения: Автономная некоммерческая организация Высшего Образования "Институт деловой карьеры" г. Москва</t>
  </si>
  <si>
    <t>Квалификация/специальность по диплому: Юриспруденция</t>
  </si>
  <si>
    <t>Факты, подтверждающие квалификацию по выбранному виду деятельности (если вид деятельности не совпадает с основным образованием): прошел обучение в тренинг-центре "Самара" по курсу "Контраварийная подготовка видителей силовых структур" 2023 год</t>
  </si>
  <si>
    <t>Адрес: на выездах</t>
  </si>
  <si>
    <t>доставка готовой еды от ресторанов</t>
  </si>
  <si>
    <t>доставка цветов</t>
  </si>
  <si>
    <t>доставка товаров в интернет- магазинах</t>
  </si>
  <si>
    <t>перевозка пассажиров</t>
  </si>
  <si>
    <t>Поиск заказов в мобильном приложении, авито, мессенжеры,</t>
  </si>
  <si>
    <t>проконсультировать в услуге,</t>
  </si>
  <si>
    <t>выполнить перевозку пассажиров, посылок,</t>
  </si>
  <si>
    <t>сделать расчет,</t>
  </si>
  <si>
    <t>выдать чек</t>
  </si>
  <si>
    <t xml:space="preserve">Конкурентная способность (наличие конкурента):Данный вид деятельности имеет большой спрос среди населения и спрос превышает предложение, поэтому при высоком качестве выполнения услуг и среднем чеке- заказов будет много.
</t>
  </si>
  <si>
    <t>Каналы сбыта: на выездах</t>
  </si>
  <si>
    <t>Реклама (необходимость, её виды):Реклама соц.сети, авито (за счет собственных средств)</t>
  </si>
  <si>
    <t>Автомобиль</t>
  </si>
  <si>
    <t>шт</t>
  </si>
  <si>
    <t>ГСМ</t>
  </si>
  <si>
    <t>л</t>
  </si>
  <si>
    <t>услуга</t>
  </si>
  <si>
    <t>Услуги такси</t>
  </si>
  <si>
    <t>Услуги курьерской доставки</t>
  </si>
  <si>
    <t>Уровень цены (по сравнению с аналогом): Более низкая стоимость услуг: 1100 против 1300</t>
  </si>
  <si>
    <t xml:space="preserve"> «____»___________202_5__ г.           ________________          ____________________
                                      подпись                        Ф.И.О
                                                                                          </t>
  </si>
  <si>
    <t>Регистрация ТС</t>
  </si>
  <si>
    <t>Страхование</t>
  </si>
  <si>
    <t>ТО</t>
  </si>
  <si>
    <t>выяснить пожелания клиента,</t>
  </si>
  <si>
    <t>Лицензия</t>
  </si>
  <si>
    <t>предпринимательского проекта : Оказание услуг такси и курьерской доставки</t>
  </si>
  <si>
    <t>Фамилия, имя и отчество (последнее - при наличии) предпринимателя: Шифоев Ренат Габдулович</t>
  </si>
  <si>
    <t xml:space="preserve">ИНН </t>
  </si>
  <si>
    <t>Номер тел.:    E-mail:</t>
  </si>
  <si>
    <t>Адрес регистрации: 443029, г. Самара,</t>
  </si>
  <si>
    <t>Продукция/услуги: услуги по перевозке пассажиров, по доставке товаров в интернет- магазинах, доставка цветов, доставка готовой еды от ресторанов и т.д.</t>
  </si>
  <si>
    <r>
      <rPr>
        <b/>
        <sz val="16"/>
        <color theme="1"/>
        <rFont val="Courier New"/>
        <family val="3"/>
        <charset val="204"/>
      </rPr>
      <t>2.1. Полное название вида предпринимательской деятельности с указанием кодов ОКВЭД:</t>
    </r>
    <r>
      <rPr>
        <sz val="16"/>
        <color theme="1"/>
        <rFont val="Courier New"/>
        <family val="3"/>
        <charset val="204"/>
      </rPr>
      <t xml:space="preserve"> Услуги такси. Курьерская деятельность с использованием разных видов транспорта</t>
    </r>
  </si>
  <si>
    <r>
      <rPr>
        <b/>
        <sz val="16"/>
        <color theme="1"/>
        <rFont val="Courier New"/>
        <family val="3"/>
        <charset val="204"/>
      </rPr>
      <t>2.2. Полное перечисление выпускаемой продукции, товаров, услуг и т.д.:</t>
    </r>
    <r>
      <rPr>
        <sz val="16"/>
        <color theme="1"/>
        <rFont val="Courier New"/>
        <family val="3"/>
        <charset val="204"/>
      </rPr>
      <t xml:space="preserve">  услуги по перевозке пассажиров, по доставке товаров в интернет- магазинах, доставка цветов, доставка готовой еды от ресторанов и т.д.</t>
    </r>
  </si>
  <si>
    <t xml:space="preserve">2.3.
</t>
  </si>
  <si>
    <r>
      <rPr>
        <b/>
        <sz val="16"/>
        <color theme="1"/>
        <rFont val="Courier New"/>
        <family val="3"/>
        <charset val="204"/>
      </rPr>
      <t>2.5. Время, необходимое для начала деятельности:</t>
    </r>
    <r>
      <rPr>
        <sz val="16"/>
        <color theme="1"/>
        <rFont val="Courier New"/>
        <family val="3"/>
        <charset val="204"/>
      </rPr>
      <t xml:space="preserve"> 2 месяца</t>
    </r>
  </si>
  <si>
    <r>
      <rPr>
        <b/>
        <sz val="16"/>
        <color theme="1"/>
        <rFont val="Courier New"/>
        <family val="3"/>
        <charset val="204"/>
      </rPr>
      <t>2.6. Требуется ли разрешение соответствующих органов (СЭС, пожарная охрана и т.д.):</t>
    </r>
    <r>
      <rPr>
        <sz val="16"/>
        <color theme="1"/>
        <rFont val="Courier New"/>
        <family val="3"/>
        <charset val="204"/>
      </rPr>
      <t xml:space="preserve"> не требуется</t>
    </r>
  </si>
  <si>
    <r>
      <t>приобретение основных средств, материальных запасов (перечислить)</t>
    </r>
    <r>
      <rPr>
        <sz val="16"/>
        <color theme="1"/>
        <rFont val="Courier New"/>
        <family val="3"/>
        <charset val="204"/>
      </rPr>
      <t xml:space="preserve">: Автомобиль
</t>
    </r>
  </si>
  <si>
    <r>
      <t>помещение, энергоносители (эл.энергия, вода, газ)</t>
    </r>
    <r>
      <rPr>
        <sz val="16"/>
        <color theme="1"/>
        <rFont val="Courier New"/>
        <family val="3"/>
        <charset val="204"/>
      </rPr>
      <t xml:space="preserve">: не требуется
</t>
    </r>
  </si>
  <si>
    <r>
      <t>инструмент (перечислить)</t>
    </r>
    <r>
      <rPr>
        <sz val="16"/>
        <color theme="1"/>
        <rFont val="Courier New"/>
        <family val="3"/>
        <charset val="204"/>
      </rPr>
      <t xml:space="preserve">: </t>
    </r>
    <r>
      <rPr>
        <u/>
        <sz val="16"/>
        <color theme="1"/>
        <rFont val="Courier New"/>
        <family val="3"/>
        <charset val="204"/>
      </rPr>
      <t>не требуется</t>
    </r>
  </si>
  <si>
    <r>
      <rPr>
        <u/>
        <sz val="16"/>
        <color theme="1"/>
        <rFont val="Courier New"/>
        <family val="3"/>
        <charset val="204"/>
      </rPr>
      <t>сырье, материалы, покупные комплектующие изделия (перечислить)</t>
    </r>
    <r>
      <rPr>
        <sz val="16"/>
        <color theme="1"/>
        <rFont val="Courier New"/>
        <family val="3"/>
        <charset val="204"/>
      </rPr>
      <t>: ГСМ</t>
    </r>
  </si>
  <si>
    <t>Основной сегмент клиентов (кто в основном покупает продукцию/услуги): Индивидуальные предприниматели без транспортных средств для перевозки грузов, товаров; домохозяйки; студенты.</t>
  </si>
  <si>
    <r>
      <t xml:space="preserve">Доля от выплаты гражданину по соцконтракту, % </t>
    </r>
    <r>
      <rPr>
        <b/>
        <sz val="16"/>
        <color theme="1"/>
        <rFont val="Arial"/>
        <family val="2"/>
        <charset val="204"/>
      </rPr>
      <t>*</t>
    </r>
  </si>
  <si>
    <r>
      <t xml:space="preserve"> * -</t>
    </r>
    <r>
      <rPr>
        <b/>
        <i/>
        <sz val="16"/>
        <color theme="1"/>
        <rFont val="Courier New"/>
        <family val="3"/>
        <charset val="204"/>
      </rPr>
      <t xml:space="preserve"> Министерство социально-демографической и семейной политики Самарской области рекомендует распределять средства субсидии в следующих долях:</t>
    </r>
  </si>
  <si>
    <t xml:space="preserve">Дата рождения: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</si>
</sst>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quot;р.&quot;_-;\-* #,##0.00&quot;р.&quot;_-;_-* &quot;-&quot;??&quot;р.&quot;_-;_-@_-"/>
    <numFmt numFmtId="165" formatCode="#,##0.00&quot;р.&quot;"/>
  </numFmts>
  <fonts count="24" x14ac:knownFonts="1">
    <font>
      <sz val="10"/>
      <name val="Arial Cyr"/>
      <charset val="204"/>
    </font>
    <font>
      <sz val="10"/>
      <name val="Arial Cyr"/>
      <charset val="204"/>
    </font>
    <font>
      <sz val="8"/>
      <name val="Arial Cyr"/>
      <charset val="204"/>
    </font>
    <font>
      <sz val="12"/>
      <name val="Courier New"/>
      <family val="3"/>
      <charset val="204"/>
    </font>
    <font>
      <sz val="12"/>
      <name val="Arial"/>
      <family val="2"/>
      <charset val="204"/>
    </font>
    <font>
      <b/>
      <sz val="12"/>
      <name val="Arial"/>
      <family val="2"/>
      <charset val="204"/>
    </font>
    <font>
      <b/>
      <sz val="12"/>
      <color rgb="FF0000CC"/>
      <name val="Arial"/>
      <family val="2"/>
      <charset val="204"/>
    </font>
    <font>
      <sz val="14"/>
      <name val="Arial"/>
      <family val="2"/>
      <charset val="204"/>
    </font>
    <font>
      <sz val="10"/>
      <name val="Arial"/>
      <family val="2"/>
      <charset val="204"/>
    </font>
    <font>
      <b/>
      <sz val="20"/>
      <name val="Courier New"/>
      <family val="3"/>
      <charset val="204"/>
    </font>
    <font>
      <sz val="20"/>
      <name val="Courier New"/>
      <family val="3"/>
      <charset val="204"/>
    </font>
    <font>
      <b/>
      <sz val="20"/>
      <name val="Arial"/>
      <family val="2"/>
      <charset val="204"/>
    </font>
    <font>
      <sz val="16"/>
      <color theme="1"/>
      <name val="Courier New"/>
      <family val="3"/>
      <charset val="204"/>
    </font>
    <font>
      <b/>
      <sz val="24"/>
      <color theme="1"/>
      <name val="Courier New"/>
      <family val="3"/>
      <charset val="204"/>
    </font>
    <font>
      <b/>
      <sz val="22"/>
      <color theme="1"/>
      <name val="Courier New"/>
      <family val="3"/>
      <charset val="204"/>
    </font>
    <font>
      <b/>
      <sz val="16"/>
      <color theme="1"/>
      <name val="Courier New"/>
      <family val="3"/>
      <charset val="204"/>
    </font>
    <font>
      <b/>
      <sz val="20"/>
      <color theme="1"/>
      <name val="Courier New"/>
      <family val="3"/>
      <charset val="204"/>
    </font>
    <font>
      <u/>
      <sz val="16"/>
      <color theme="1"/>
      <name val="Courier New"/>
      <family val="3"/>
      <charset val="204"/>
    </font>
    <font>
      <sz val="16"/>
      <color theme="1"/>
      <name val="Arial"/>
      <family val="2"/>
      <charset val="204"/>
    </font>
    <font>
      <b/>
      <sz val="16"/>
      <color theme="1"/>
      <name val="Arial"/>
      <family val="2"/>
      <charset val="204"/>
    </font>
    <font>
      <i/>
      <sz val="16"/>
      <color theme="1"/>
      <name val="Courier New"/>
      <family val="3"/>
      <charset val="204"/>
    </font>
    <font>
      <b/>
      <i/>
      <sz val="16"/>
      <color theme="1"/>
      <name val="Courier New"/>
      <family val="3"/>
      <charset val="204"/>
    </font>
    <font>
      <i/>
      <sz val="12"/>
      <color theme="1"/>
      <name val="Courier New"/>
      <family val="3"/>
      <charset val="204"/>
    </font>
    <font>
      <sz val="12"/>
      <color theme="1"/>
      <name val="Courier New"/>
      <family val="3"/>
      <charset val="204"/>
    </font>
  </fonts>
  <fills count="8">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42"/>
        <bgColor indexed="27"/>
      </patternFill>
    </fill>
    <fill>
      <patternFill patternType="solid">
        <fgColor rgb="FFCCFFCC"/>
        <bgColor indexed="64"/>
      </patternFill>
    </fill>
    <fill>
      <patternFill patternType="solid">
        <fgColor rgb="FFCCFFCC"/>
        <bgColor indexed="27"/>
      </patternFill>
    </fill>
    <fill>
      <patternFill patternType="solid">
        <fgColor theme="0" tint="-4.9989318521683403E-2"/>
        <bgColor indexed="64"/>
      </patternFill>
    </fill>
  </fills>
  <borders count="44">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style="thin">
        <color indexed="64"/>
      </top>
      <bottom style="thin">
        <color indexed="64"/>
      </bottom>
      <diagonal/>
    </border>
    <border>
      <left style="thick">
        <color indexed="8"/>
      </left>
      <right style="thick">
        <color indexed="8"/>
      </right>
      <top style="thick">
        <color indexed="8"/>
      </top>
      <bottom style="thick">
        <color indexed="8"/>
      </bottom>
      <diagonal/>
    </border>
    <border>
      <left style="thin">
        <color indexed="8"/>
      </left>
      <right/>
      <top style="thin">
        <color indexed="64"/>
      </top>
      <bottom/>
      <diagonal/>
    </border>
    <border>
      <left/>
      <right style="thin">
        <color indexed="8"/>
      </right>
      <top style="thin">
        <color indexed="64"/>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top style="thin">
        <color indexed="8"/>
      </top>
      <bottom style="thin">
        <color indexed="64"/>
      </bottom>
      <diagonal/>
    </border>
    <border>
      <left/>
      <right style="medium">
        <color indexed="64"/>
      </right>
      <top style="medium">
        <color indexed="64"/>
      </top>
      <bottom style="medium">
        <color indexed="64"/>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205">
    <xf numFmtId="0" fontId="0" fillId="0" borderId="0" xfId="0"/>
    <xf numFmtId="0" fontId="3" fillId="0" borderId="0" xfId="0" applyFont="1"/>
    <xf numFmtId="0" fontId="3" fillId="0" borderId="0" xfId="0" applyFont="1" applyAlignment="1" applyProtection="1">
      <alignment horizontal="left" vertical="top" wrapText="1"/>
      <protection locked="0"/>
    </xf>
    <xf numFmtId="0" fontId="4" fillId="0" borderId="0" xfId="0" applyFont="1" applyAlignment="1">
      <alignment vertical="center"/>
    </xf>
    <xf numFmtId="0" fontId="4" fillId="0" borderId="0" xfId="0" applyFont="1"/>
    <xf numFmtId="0" fontId="5" fillId="0" borderId="0" xfId="0" applyFont="1"/>
    <xf numFmtId="0" fontId="4" fillId="0" borderId="0" xfId="0" applyFont="1" applyAlignment="1">
      <alignment horizontal="center" vertical="center"/>
    </xf>
    <xf numFmtId="0" fontId="4" fillId="0" borderId="0" xfId="0" applyFont="1" applyProtection="1">
      <protection locked="0"/>
    </xf>
    <xf numFmtId="0" fontId="4" fillId="0" borderId="0" xfId="0" applyFont="1" applyAlignment="1">
      <alignment vertical="top" wrapText="1"/>
    </xf>
    <xf numFmtId="0" fontId="4" fillId="0" borderId="0" xfId="0" applyFont="1" applyAlignment="1">
      <alignment wrapText="1"/>
    </xf>
    <xf numFmtId="0" fontId="4" fillId="0" borderId="0" xfId="0" applyFont="1" applyAlignment="1">
      <alignment horizontal="center" wrapText="1"/>
    </xf>
    <xf numFmtId="0" fontId="4" fillId="0" borderId="0" xfId="0" applyFont="1" applyAlignment="1">
      <alignment horizontal="left" vertical="center"/>
    </xf>
    <xf numFmtId="0" fontId="3" fillId="0" borderId="0" xfId="0" applyFont="1" applyAlignment="1" applyProtection="1">
      <alignment vertical="top" wrapText="1"/>
      <protection locked="0"/>
    </xf>
    <xf numFmtId="165" fontId="5" fillId="2" borderId="2" xfId="0" applyNumberFormat="1" applyFont="1" applyFill="1" applyBorder="1" applyAlignment="1">
      <alignment horizontal="center" vertical="center" shrinkToFit="1"/>
    </xf>
    <xf numFmtId="0" fontId="4" fillId="3" borderId="2" xfId="0" applyFont="1" applyFill="1" applyBorder="1" applyAlignment="1" applyProtection="1">
      <alignment horizontal="left" vertical="center" wrapText="1"/>
      <protection locked="0"/>
    </xf>
    <xf numFmtId="165" fontId="6" fillId="4" borderId="15" xfId="1" applyNumberFormat="1" applyFont="1" applyFill="1" applyBorder="1" applyAlignment="1" applyProtection="1">
      <alignment horizontal="center" vertical="center" shrinkToFit="1"/>
      <protection locked="0"/>
    </xf>
    <xf numFmtId="3" fontId="6" fillId="4" borderId="15" xfId="1" applyNumberFormat="1" applyFont="1" applyFill="1" applyBorder="1" applyAlignment="1" applyProtection="1">
      <alignment horizontal="center" vertical="center" shrinkToFit="1"/>
      <protection locked="0"/>
    </xf>
    <xf numFmtId="3" fontId="5" fillId="2" borderId="2" xfId="0" applyNumberFormat="1" applyFont="1" applyFill="1" applyBorder="1" applyAlignment="1">
      <alignment horizontal="center" vertical="center" shrinkToFit="1"/>
    </xf>
    <xf numFmtId="0" fontId="7" fillId="0" borderId="0" xfId="0" applyFont="1" applyAlignment="1" applyProtection="1">
      <alignment horizontal="center" vertical="center"/>
      <protection locked="0"/>
    </xf>
    <xf numFmtId="0" fontId="4" fillId="0" borderId="0" xfId="0" applyFont="1" applyAlignment="1" applyProtection="1">
      <alignment horizontal="right" vertical="center"/>
      <protection locked="0"/>
    </xf>
    <xf numFmtId="0" fontId="8" fillId="0" borderId="0" xfId="0" applyFont="1" applyProtection="1">
      <protection locked="0"/>
    </xf>
    <xf numFmtId="0" fontId="7" fillId="0" borderId="3" xfId="0" applyFont="1" applyBorder="1" applyAlignment="1" applyProtection="1">
      <alignment horizontal="center" vertical="center" wrapText="1"/>
      <protection locked="0"/>
    </xf>
    <xf numFmtId="0" fontId="7" fillId="0" borderId="36" xfId="0" applyFont="1" applyBorder="1" applyAlignment="1" applyProtection="1">
      <alignment horizontal="center" vertical="center" wrapText="1"/>
      <protection locked="0"/>
    </xf>
    <xf numFmtId="0" fontId="0" fillId="0" borderId="0" xfId="0" applyProtection="1">
      <protection locked="0"/>
    </xf>
    <xf numFmtId="0" fontId="9" fillId="0" borderId="0" xfId="0" applyFont="1"/>
    <xf numFmtId="0" fontId="11" fillId="0" borderId="0" xfId="0" applyFont="1"/>
    <xf numFmtId="0" fontId="10" fillId="0" borderId="0" xfId="0" applyFont="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7" fillId="0" borderId="0" xfId="0" applyFont="1" applyAlignment="1" applyProtection="1">
      <alignment horizontal="center" vertical="center"/>
      <protection locked="0"/>
    </xf>
    <xf numFmtId="0" fontId="4" fillId="2" borderId="8" xfId="0" applyFont="1" applyFill="1" applyBorder="1" applyAlignment="1">
      <alignment horizontal="left" vertical="center" wrapText="1"/>
    </xf>
    <xf numFmtId="0" fontId="4" fillId="2" borderId="26" xfId="0" applyFont="1" applyFill="1" applyBorder="1" applyAlignment="1">
      <alignment horizontal="left" vertical="center" wrapText="1"/>
    </xf>
    <xf numFmtId="0" fontId="12" fillId="0" borderId="0" xfId="0" applyFont="1" applyAlignment="1" applyProtection="1">
      <alignment horizontal="left" vertical="top"/>
      <protection locked="0"/>
    </xf>
    <xf numFmtId="0" fontId="12" fillId="0" borderId="2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3" fillId="0" borderId="0" xfId="0" applyFont="1" applyAlignment="1" applyProtection="1">
      <alignment horizontal="center" vertical="center"/>
      <protection locked="0"/>
    </xf>
    <xf numFmtId="0" fontId="14" fillId="0" borderId="0" xfId="0" applyFont="1" applyAlignment="1" applyProtection="1">
      <alignment horizontal="left" vertical="center" wrapText="1"/>
      <protection locked="0"/>
    </xf>
    <xf numFmtId="0" fontId="15" fillId="0" borderId="0" xfId="0" applyFont="1" applyAlignment="1" applyProtection="1">
      <alignment horizontal="left" vertical="center" wrapText="1"/>
      <protection locked="0"/>
    </xf>
    <xf numFmtId="0" fontId="16" fillId="7" borderId="0" xfId="0" applyFont="1" applyFill="1" applyAlignment="1" applyProtection="1">
      <alignment horizontal="left"/>
      <protection locked="0"/>
    </xf>
    <xf numFmtId="0" fontId="16" fillId="7" borderId="0" xfId="0" applyFont="1" applyFill="1" applyProtection="1">
      <protection locked="0"/>
    </xf>
    <xf numFmtId="0" fontId="15" fillId="0" borderId="20" xfId="0" applyFont="1" applyBorder="1" applyAlignment="1" applyProtection="1">
      <alignment vertical="top"/>
      <protection locked="0"/>
    </xf>
    <xf numFmtId="0" fontId="15" fillId="0" borderId="30" xfId="0" applyFont="1" applyBorder="1" applyAlignment="1" applyProtection="1">
      <alignment vertical="top" wrapText="1"/>
      <protection locked="0"/>
    </xf>
    <xf numFmtId="0" fontId="15" fillId="0" borderId="31" xfId="0" applyFont="1" applyBorder="1" applyAlignment="1" applyProtection="1">
      <alignment vertical="top" wrapText="1"/>
      <protection locked="0"/>
    </xf>
    <xf numFmtId="0" fontId="12" fillId="0" borderId="14" xfId="0" applyFont="1" applyBorder="1" applyAlignment="1" applyProtection="1">
      <alignment vertical="top" wrapText="1"/>
      <protection locked="0"/>
    </xf>
    <xf numFmtId="0" fontId="12" fillId="0" borderId="30" xfId="0" applyFont="1" applyBorder="1" applyAlignment="1" applyProtection="1">
      <alignment vertical="top" wrapText="1"/>
      <protection locked="0"/>
    </xf>
    <xf numFmtId="0" fontId="12" fillId="0" borderId="31" xfId="0" applyFont="1" applyBorder="1" applyAlignment="1" applyProtection="1">
      <alignment vertical="top" wrapText="1"/>
      <protection locked="0"/>
    </xf>
    <xf numFmtId="0" fontId="12" fillId="0" borderId="14" xfId="0" applyFont="1" applyBorder="1" applyAlignment="1" applyProtection="1">
      <alignment horizontal="left" vertical="top" wrapText="1"/>
      <protection locked="0"/>
    </xf>
    <xf numFmtId="0" fontId="12" fillId="0" borderId="30" xfId="0" applyFont="1" applyBorder="1" applyAlignment="1" applyProtection="1">
      <alignment horizontal="left" vertical="top" wrapText="1"/>
      <protection locked="0"/>
    </xf>
    <xf numFmtId="0" fontId="12" fillId="0" borderId="31" xfId="0" applyFont="1" applyBorder="1" applyAlignment="1" applyProtection="1">
      <alignment horizontal="left" vertical="top" wrapText="1"/>
      <protection locked="0"/>
    </xf>
    <xf numFmtId="0" fontId="15" fillId="0" borderId="14" xfId="0" applyFont="1" applyBorder="1" applyAlignment="1" applyProtection="1">
      <alignment vertical="top" wrapText="1"/>
      <protection locked="0"/>
    </xf>
    <xf numFmtId="0" fontId="12" fillId="0" borderId="35" xfId="0" applyFont="1" applyBorder="1" applyAlignment="1" applyProtection="1">
      <alignment vertical="top" wrapText="1"/>
      <protection locked="0"/>
    </xf>
    <xf numFmtId="0" fontId="15" fillId="0" borderId="33" xfId="0" applyFont="1" applyBorder="1" applyAlignment="1" applyProtection="1">
      <alignment vertical="top" wrapText="1"/>
      <protection locked="0"/>
    </xf>
    <xf numFmtId="0" fontId="15" fillId="0" borderId="34" xfId="0" applyFont="1" applyBorder="1" applyAlignment="1" applyProtection="1">
      <alignment vertical="top" wrapText="1"/>
      <protection locked="0"/>
    </xf>
    <xf numFmtId="0" fontId="12" fillId="0" borderId="0" xfId="0" applyFont="1" applyAlignment="1" applyProtection="1">
      <alignment horizontal="left" vertical="top"/>
      <protection locked="0"/>
    </xf>
    <xf numFmtId="0" fontId="15" fillId="0" borderId="0" xfId="0" applyFont="1" applyAlignment="1" applyProtection="1">
      <alignment horizontal="left" vertical="top"/>
      <protection locked="0"/>
    </xf>
    <xf numFmtId="0" fontId="12" fillId="0" borderId="0" xfId="0" applyFont="1" applyProtection="1">
      <protection locked="0"/>
    </xf>
    <xf numFmtId="165" fontId="15" fillId="2" borderId="3" xfId="0" applyNumberFormat="1" applyFont="1" applyFill="1" applyBorder="1" applyAlignment="1">
      <alignment horizontal="center" vertical="center" shrinkToFit="1"/>
    </xf>
    <xf numFmtId="0" fontId="12" fillId="0" borderId="0" xfId="0" applyFont="1" applyAlignment="1" applyProtection="1">
      <alignment vertical="top" wrapText="1"/>
      <protection locked="0"/>
    </xf>
    <xf numFmtId="165" fontId="15" fillId="0" borderId="0" xfId="0" applyNumberFormat="1" applyFont="1" applyAlignment="1" applyProtection="1">
      <alignment horizontal="center" vertical="center" shrinkToFit="1"/>
      <protection locked="0"/>
    </xf>
    <xf numFmtId="0" fontId="12" fillId="0" borderId="0" xfId="0" applyFont="1" applyAlignment="1" applyProtection="1">
      <alignment horizontal="left" vertical="top" wrapText="1" indent="2"/>
      <protection locked="0"/>
    </xf>
    <xf numFmtId="0" fontId="12" fillId="0" borderId="43" xfId="0" applyFont="1" applyBorder="1" applyAlignment="1" applyProtection="1">
      <alignment horizontal="left" vertical="top" wrapText="1" indent="2"/>
      <protection locked="0"/>
    </xf>
    <xf numFmtId="0" fontId="12" fillId="0" borderId="0" xfId="0" applyFont="1" applyAlignment="1" applyProtection="1">
      <alignment horizontal="left" vertical="top" indent="2"/>
      <protection locked="0"/>
    </xf>
    <xf numFmtId="0" fontId="12" fillId="0" borderId="43" xfId="0" applyFont="1" applyBorder="1" applyAlignment="1" applyProtection="1">
      <alignment horizontal="left" vertical="top" indent="2"/>
      <protection locked="0"/>
    </xf>
    <xf numFmtId="0" fontId="15" fillId="0" borderId="0" xfId="0" applyFont="1" applyAlignment="1" applyProtection="1">
      <alignment vertical="top"/>
      <protection locked="0"/>
    </xf>
    <xf numFmtId="0" fontId="15" fillId="0" borderId="0" xfId="0" applyFont="1" applyAlignment="1" applyProtection="1">
      <alignment vertical="top"/>
      <protection locked="0"/>
    </xf>
    <xf numFmtId="0" fontId="16" fillId="7" borderId="0" xfId="0" applyFont="1" applyFill="1" applyAlignment="1" applyProtection="1">
      <alignment horizontal="left" vertical="top"/>
      <protection locked="0"/>
    </xf>
    <xf numFmtId="0" fontId="12" fillId="0" borderId="17" xfId="0" applyFont="1" applyBorder="1" applyAlignment="1" applyProtection="1">
      <alignment vertical="top" wrapText="1"/>
      <protection locked="0"/>
    </xf>
    <xf numFmtId="0" fontId="12" fillId="0" borderId="1" xfId="0" applyFont="1" applyBorder="1" applyAlignment="1" applyProtection="1">
      <alignment vertical="top" wrapText="1"/>
      <protection locked="0"/>
    </xf>
    <xf numFmtId="0" fontId="12" fillId="0" borderId="18" xfId="0" applyFont="1" applyBorder="1" applyAlignment="1" applyProtection="1">
      <alignment vertical="top" wrapText="1"/>
      <protection locked="0"/>
    </xf>
    <xf numFmtId="0" fontId="12" fillId="0" borderId="28" xfId="0" applyFont="1" applyBorder="1" applyAlignment="1" applyProtection="1">
      <alignment vertical="top" wrapText="1"/>
      <protection locked="0"/>
    </xf>
    <xf numFmtId="0" fontId="12" fillId="0" borderId="29" xfId="0" applyFont="1" applyBorder="1" applyAlignment="1" applyProtection="1">
      <alignment vertical="top" wrapText="1"/>
      <protection locked="0"/>
    </xf>
    <xf numFmtId="0" fontId="15" fillId="0" borderId="0" xfId="0" applyFont="1" applyAlignment="1" applyProtection="1">
      <alignment horizontal="left" vertical="top" wrapText="1"/>
      <protection locked="0"/>
    </xf>
    <xf numFmtId="0" fontId="15" fillId="0" borderId="16" xfId="0" applyFont="1" applyBorder="1" applyAlignment="1" applyProtection="1">
      <alignment horizontal="left" vertical="top" wrapText="1"/>
      <protection locked="0"/>
    </xf>
    <xf numFmtId="165" fontId="15" fillId="2" borderId="2" xfId="0" applyNumberFormat="1" applyFont="1" applyFill="1" applyBorder="1" applyAlignment="1">
      <alignment vertical="top" shrinkToFit="1"/>
    </xf>
    <xf numFmtId="0" fontId="12" fillId="0" borderId="0" xfId="0" applyFont="1" applyAlignment="1" applyProtection="1">
      <alignment vertical="top"/>
      <protection locked="0"/>
    </xf>
    <xf numFmtId="0" fontId="15" fillId="0" borderId="30" xfId="0" applyFont="1" applyBorder="1" applyAlignment="1" applyProtection="1">
      <alignment vertical="top" wrapText="1"/>
      <protection locked="0"/>
    </xf>
    <xf numFmtId="0" fontId="16" fillId="7" borderId="0" xfId="0" applyFont="1" applyFill="1" applyAlignment="1" applyProtection="1">
      <alignment horizontal="left"/>
      <protection locked="0"/>
    </xf>
    <xf numFmtId="0" fontId="15" fillId="0" borderId="0" xfId="0" applyFont="1" applyAlignment="1" applyProtection="1">
      <alignment vertical="top" wrapText="1"/>
      <protection locked="0"/>
    </xf>
    <xf numFmtId="0" fontId="15" fillId="0" borderId="0" xfId="0" applyFont="1" applyAlignment="1" applyProtection="1">
      <alignment vertical="top" wrapText="1"/>
      <protection locked="0"/>
    </xf>
    <xf numFmtId="0" fontId="12" fillId="0" borderId="23" xfId="0" applyFont="1" applyBorder="1" applyAlignment="1" applyProtection="1">
      <alignment vertical="top" wrapText="1"/>
      <protection locked="0"/>
    </xf>
    <xf numFmtId="0" fontId="12" fillId="0" borderId="24" xfId="0" applyFont="1" applyBorder="1" applyAlignment="1" applyProtection="1">
      <alignment vertical="top" wrapText="1"/>
      <protection locked="0"/>
    </xf>
    <xf numFmtId="0" fontId="12" fillId="0" borderId="25" xfId="0" applyFont="1" applyBorder="1" applyAlignment="1" applyProtection="1">
      <alignment vertical="top" wrapText="1"/>
      <protection locked="0"/>
    </xf>
    <xf numFmtId="0" fontId="12" fillId="0" borderId="37" xfId="0" applyFont="1" applyBorder="1" applyAlignment="1" applyProtection="1">
      <alignment vertical="top" wrapText="1"/>
      <protection locked="0"/>
    </xf>
    <xf numFmtId="0" fontId="12" fillId="0" borderId="38" xfId="0" applyFont="1" applyBorder="1" applyAlignment="1" applyProtection="1">
      <alignment vertical="top" wrapText="1"/>
      <protection locked="0"/>
    </xf>
    <xf numFmtId="0" fontId="15" fillId="0" borderId="19" xfId="0" applyFont="1" applyBorder="1" applyProtection="1">
      <protection locked="0"/>
    </xf>
    <xf numFmtId="0" fontId="15" fillId="0" borderId="19" xfId="0" applyFont="1" applyBorder="1" applyProtection="1">
      <protection locked="0"/>
    </xf>
    <xf numFmtId="0" fontId="17" fillId="0" borderId="32" xfId="0" applyFont="1" applyBorder="1" applyAlignment="1" applyProtection="1">
      <alignment vertical="top" wrapText="1"/>
      <protection locked="0"/>
    </xf>
    <xf numFmtId="0" fontId="17" fillId="0" borderId="33" xfId="0" applyFont="1" applyBorder="1" applyAlignment="1" applyProtection="1">
      <alignment vertical="top" wrapText="1"/>
      <protection locked="0"/>
    </xf>
    <xf numFmtId="0" fontId="17" fillId="0" borderId="34" xfId="0" applyFont="1" applyBorder="1" applyAlignment="1" applyProtection="1">
      <alignment vertical="top" wrapText="1"/>
      <protection locked="0"/>
    </xf>
    <xf numFmtId="0" fontId="17" fillId="0" borderId="14" xfId="0" applyFont="1" applyBorder="1" applyAlignment="1" applyProtection="1">
      <alignment vertical="top" wrapText="1"/>
      <protection locked="0"/>
    </xf>
    <xf numFmtId="0" fontId="17" fillId="0" borderId="30" xfId="0" applyFont="1" applyBorder="1" applyAlignment="1" applyProtection="1">
      <alignment vertical="top" wrapText="1"/>
      <protection locked="0"/>
    </xf>
    <xf numFmtId="0" fontId="17" fillId="0" borderId="31" xfId="0" applyFont="1" applyBorder="1" applyAlignment="1" applyProtection="1">
      <alignment vertical="top" wrapText="1"/>
      <protection locked="0"/>
    </xf>
    <xf numFmtId="0" fontId="17" fillId="0" borderId="20" xfId="0" applyFont="1" applyBorder="1" applyAlignment="1" applyProtection="1">
      <alignment vertical="top" wrapText="1"/>
      <protection locked="0"/>
    </xf>
    <xf numFmtId="0" fontId="17" fillId="0" borderId="21" xfId="0" applyFont="1" applyBorder="1" applyAlignment="1" applyProtection="1">
      <alignment vertical="top" wrapText="1"/>
      <protection locked="0"/>
    </xf>
    <xf numFmtId="0" fontId="17" fillId="0" borderId="22" xfId="0" applyFont="1" applyBorder="1" applyAlignment="1" applyProtection="1">
      <alignment vertical="top" wrapText="1"/>
      <protection locked="0"/>
    </xf>
    <xf numFmtId="0" fontId="15" fillId="0" borderId="2" xfId="0" applyFont="1" applyBorder="1" applyAlignment="1" applyProtection="1">
      <alignment horizontal="left" vertical="top" wrapText="1"/>
      <protection locked="0"/>
    </xf>
    <xf numFmtId="0" fontId="12" fillId="0" borderId="2" xfId="0" applyFont="1" applyBorder="1" applyAlignment="1" applyProtection="1">
      <alignment horizontal="center" vertical="center" wrapText="1"/>
      <protection locked="0"/>
    </xf>
    <xf numFmtId="0" fontId="12" fillId="0" borderId="2" xfId="0" applyFont="1" applyBorder="1" applyAlignment="1" applyProtection="1">
      <alignment horizontal="left" vertical="top" wrapText="1"/>
      <protection locked="0"/>
    </xf>
    <xf numFmtId="0" fontId="12" fillId="0" borderId="2" xfId="0" applyFont="1" applyBorder="1" applyAlignment="1" applyProtection="1">
      <alignment vertical="top" wrapText="1"/>
      <protection locked="0"/>
    </xf>
    <xf numFmtId="164" fontId="15" fillId="3" borderId="2" xfId="1" applyFont="1" applyFill="1" applyBorder="1" applyAlignment="1" applyProtection="1">
      <alignment vertical="top" wrapText="1"/>
      <protection locked="0"/>
    </xf>
    <xf numFmtId="0" fontId="15" fillId="3" borderId="2" xfId="0" applyFont="1" applyFill="1" applyBorder="1" applyAlignment="1" applyProtection="1">
      <alignment vertical="top" wrapText="1"/>
      <protection locked="0"/>
    </xf>
    <xf numFmtId="165" fontId="15" fillId="2" borderId="2" xfId="0" applyNumberFormat="1" applyFont="1" applyFill="1" applyBorder="1" applyAlignment="1">
      <alignment vertical="top" wrapText="1"/>
    </xf>
    <xf numFmtId="165" fontId="15" fillId="2" borderId="2" xfId="0" applyNumberFormat="1" applyFont="1" applyFill="1" applyBorder="1" applyAlignment="1">
      <alignment horizontal="center" vertical="top" wrapText="1"/>
    </xf>
    <xf numFmtId="0" fontId="15" fillId="0" borderId="0" xfId="0" applyFont="1" applyProtection="1">
      <protection locked="0"/>
    </xf>
    <xf numFmtId="0" fontId="12" fillId="0" borderId="0" xfId="0" applyFont="1" applyAlignment="1" applyProtection="1">
      <alignment horizontal="left" vertical="top" wrapText="1"/>
      <protection locked="0"/>
    </xf>
    <xf numFmtId="0" fontId="16" fillId="7" borderId="0" xfId="0" applyFont="1" applyFill="1" applyAlignment="1" applyProtection="1">
      <alignment horizontal="left" wrapText="1"/>
      <protection locked="0"/>
    </xf>
    <xf numFmtId="0" fontId="15" fillId="0" borderId="0" xfId="0" applyFont="1" applyAlignment="1" applyProtection="1">
      <alignment horizontal="left" wrapText="1"/>
      <protection locked="0"/>
    </xf>
    <xf numFmtId="0" fontId="18" fillId="0" borderId="0" xfId="0" applyFont="1" applyAlignment="1" applyProtection="1">
      <alignment horizontal="left" wrapText="1"/>
      <protection locked="0"/>
    </xf>
    <xf numFmtId="0" fontId="19" fillId="0" borderId="0" xfId="0" applyFont="1" applyAlignment="1" applyProtection="1">
      <alignment horizontal="right" wrapText="1"/>
      <protection locked="0"/>
    </xf>
    <xf numFmtId="0" fontId="18" fillId="0" borderId="2" xfId="0" applyFont="1" applyBorder="1" applyAlignment="1" applyProtection="1">
      <alignment horizontal="center" wrapText="1"/>
      <protection locked="0"/>
    </xf>
    <xf numFmtId="0" fontId="18" fillId="0" borderId="2" xfId="0" applyFont="1" applyBorder="1" applyAlignment="1" applyProtection="1">
      <alignment horizontal="center" vertical="center" wrapText="1"/>
      <protection locked="0"/>
    </xf>
    <xf numFmtId="0" fontId="18" fillId="0" borderId="0" xfId="0" applyFont="1" applyAlignment="1" applyProtection="1">
      <alignment vertical="center"/>
      <protection locked="0"/>
    </xf>
    <xf numFmtId="0" fontId="19" fillId="0" borderId="2" xfId="0" applyFont="1" applyBorder="1" applyAlignment="1" applyProtection="1">
      <alignment horizontal="center" wrapText="1"/>
      <protection locked="0"/>
    </xf>
    <xf numFmtId="0" fontId="19" fillId="0" borderId="0" xfId="0" applyFont="1" applyProtection="1">
      <protection locked="0"/>
    </xf>
    <xf numFmtId="165" fontId="18" fillId="2" borderId="2" xfId="0" applyNumberFormat="1" applyFont="1" applyFill="1" applyBorder="1" applyAlignment="1">
      <alignment vertical="center" wrapText="1" shrinkToFit="1"/>
    </xf>
    <xf numFmtId="165" fontId="19" fillId="3" borderId="2" xfId="0" applyNumberFormat="1" applyFont="1" applyFill="1" applyBorder="1" applyAlignment="1" applyProtection="1">
      <alignment horizontal="center" vertical="center" shrinkToFit="1"/>
      <protection locked="0"/>
    </xf>
    <xf numFmtId="0" fontId="18" fillId="0" borderId="2" xfId="0" applyFont="1" applyBorder="1" applyAlignment="1" applyProtection="1">
      <alignment horizontal="center" vertical="top" wrapText="1"/>
      <protection locked="0"/>
    </xf>
    <xf numFmtId="0" fontId="18" fillId="0" borderId="2" xfId="0" applyFont="1" applyBorder="1" applyAlignment="1" applyProtection="1">
      <alignment horizontal="left" vertical="top" wrapText="1"/>
      <protection locked="0"/>
    </xf>
    <xf numFmtId="165" fontId="19" fillId="2" borderId="2" xfId="0" applyNumberFormat="1" applyFont="1" applyFill="1" applyBorder="1" applyAlignment="1" applyProtection="1">
      <alignment horizontal="center" vertical="top" shrinkToFit="1"/>
      <protection locked="0"/>
    </xf>
    <xf numFmtId="0" fontId="18" fillId="0" borderId="0" xfId="0" applyFont="1" applyProtection="1">
      <protection locked="0"/>
    </xf>
    <xf numFmtId="0" fontId="19" fillId="0" borderId="0" xfId="0" applyFont="1" applyAlignment="1" applyProtection="1">
      <alignment horizontal="center" wrapText="1"/>
      <protection locked="0"/>
    </xf>
    <xf numFmtId="0" fontId="19" fillId="0" borderId="0" xfId="0" applyFont="1" applyAlignment="1" applyProtection="1">
      <alignment horizontal="left"/>
      <protection locked="0"/>
    </xf>
    <xf numFmtId="0" fontId="18" fillId="0" borderId="13" xfId="0" applyFont="1" applyBorder="1" applyAlignment="1" applyProtection="1">
      <alignment horizontal="center" vertical="center" wrapText="1"/>
      <protection locked="0"/>
    </xf>
    <xf numFmtId="0" fontId="18" fillId="0" borderId="2" xfId="0" applyFont="1" applyBorder="1" applyAlignment="1" applyProtection="1">
      <alignment horizontal="center" vertical="center" wrapText="1"/>
      <protection locked="0"/>
    </xf>
    <xf numFmtId="0" fontId="18" fillId="0" borderId="11" xfId="0" applyFont="1" applyBorder="1" applyAlignment="1" applyProtection="1">
      <alignment horizontal="center" vertical="center" wrapText="1"/>
      <protection locked="0"/>
    </xf>
    <xf numFmtId="0" fontId="19" fillId="0" borderId="2" xfId="0" applyFont="1" applyBorder="1" applyAlignment="1" applyProtection="1">
      <alignment horizontal="center" vertical="top" wrapText="1"/>
      <protection locked="0"/>
    </xf>
    <xf numFmtId="0" fontId="19" fillId="0" borderId="2" xfId="0" applyFont="1" applyBorder="1" applyAlignment="1" applyProtection="1">
      <alignment horizontal="center" vertical="center" wrapText="1"/>
      <protection locked="0"/>
    </xf>
    <xf numFmtId="0" fontId="18" fillId="3" borderId="2" xfId="0" applyFont="1" applyFill="1" applyBorder="1" applyAlignment="1" applyProtection="1">
      <alignment vertical="center" wrapText="1"/>
      <protection locked="0"/>
    </xf>
    <xf numFmtId="10" fontId="19" fillId="2" borderId="2" xfId="0" applyNumberFormat="1" applyFont="1" applyFill="1" applyBorder="1" applyAlignment="1">
      <alignment horizontal="center" vertical="center" shrinkToFit="1"/>
    </xf>
    <xf numFmtId="165" fontId="19" fillId="2" borderId="2" xfId="0" applyNumberFormat="1" applyFont="1" applyFill="1" applyBorder="1" applyAlignment="1">
      <alignment horizontal="center" vertical="center" shrinkToFit="1"/>
    </xf>
    <xf numFmtId="0" fontId="18" fillId="0" borderId="2" xfId="0" applyFont="1" applyBorder="1" applyAlignment="1" applyProtection="1">
      <alignment vertical="center"/>
      <protection locked="0"/>
    </xf>
    <xf numFmtId="0" fontId="18" fillId="0" borderId="2" xfId="0" applyFont="1" applyBorder="1" applyAlignment="1" applyProtection="1">
      <alignment horizontal="left" vertical="center" wrapText="1"/>
      <protection locked="0"/>
    </xf>
    <xf numFmtId="0" fontId="18" fillId="0" borderId="0" xfId="0" applyFont="1" applyAlignment="1" applyProtection="1">
      <alignment horizontal="center" vertical="center"/>
      <protection locked="0"/>
    </xf>
    <xf numFmtId="0" fontId="20" fillId="0" borderId="0" xfId="0" applyFont="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0" fillId="0" borderId="0" xfId="0" applyFont="1" applyAlignment="1" applyProtection="1">
      <alignment horizontal="left" vertical="top"/>
      <protection locked="0"/>
    </xf>
    <xf numFmtId="0" fontId="18" fillId="0" borderId="0" xfId="0" applyFont="1" applyAlignment="1" applyProtection="1">
      <alignment horizontal="right"/>
      <protection locked="0"/>
    </xf>
    <xf numFmtId="0" fontId="18" fillId="0" borderId="4" xfId="0" applyFont="1" applyBorder="1" applyAlignment="1" applyProtection="1">
      <alignment horizontal="center" vertical="center" wrapText="1"/>
      <protection locked="0"/>
    </xf>
    <xf numFmtId="0" fontId="18" fillId="0" borderId="6" xfId="0" applyFont="1" applyBorder="1" applyAlignment="1" applyProtection="1">
      <alignment horizontal="center" vertical="center" wrapText="1"/>
      <protection locked="0"/>
    </xf>
    <xf numFmtId="0" fontId="18" fillId="0" borderId="5" xfId="0" applyFont="1" applyBorder="1" applyAlignment="1" applyProtection="1">
      <alignment horizontal="center" vertical="center" wrapText="1"/>
      <protection locked="0"/>
    </xf>
    <xf numFmtId="0" fontId="19" fillId="0" borderId="7" xfId="0" applyFont="1" applyBorder="1" applyAlignment="1" applyProtection="1">
      <alignment horizontal="center" wrapText="1"/>
      <protection locked="0"/>
    </xf>
    <xf numFmtId="0" fontId="19" fillId="0" borderId="8" xfId="0" applyFont="1" applyBorder="1" applyAlignment="1" applyProtection="1">
      <alignment horizontal="center" wrapText="1"/>
      <protection locked="0"/>
    </xf>
    <xf numFmtId="0" fontId="18" fillId="0" borderId="0" xfId="0" applyFont="1" applyAlignment="1" applyProtection="1">
      <alignment horizontal="left" vertical="top" wrapText="1"/>
      <protection locked="0"/>
    </xf>
    <xf numFmtId="0" fontId="18" fillId="0" borderId="7" xfId="0" applyFont="1" applyBorder="1" applyAlignment="1" applyProtection="1">
      <alignment horizontal="center" vertical="top" wrapText="1"/>
      <protection locked="0"/>
    </xf>
    <xf numFmtId="0" fontId="18" fillId="5" borderId="14" xfId="0" applyFont="1" applyFill="1" applyBorder="1" applyAlignment="1" applyProtection="1">
      <alignment horizontal="left" vertical="center" wrapText="1"/>
      <protection locked="0"/>
    </xf>
    <xf numFmtId="0" fontId="18" fillId="6" borderId="15" xfId="0" applyFont="1" applyFill="1" applyBorder="1" applyAlignment="1" applyProtection="1">
      <alignment horizontal="center" vertical="center" wrapText="1"/>
      <protection locked="0"/>
    </xf>
    <xf numFmtId="165" fontId="19" fillId="6" borderId="15" xfId="0" applyNumberFormat="1" applyFont="1" applyFill="1" applyBorder="1" applyAlignment="1" applyProtection="1">
      <alignment horizontal="center" vertical="center" shrinkToFit="1"/>
      <protection locked="0"/>
    </xf>
    <xf numFmtId="0" fontId="18" fillId="0" borderId="2" xfId="0" applyFont="1" applyBorder="1" applyAlignment="1" applyProtection="1">
      <alignment vertical="top" wrapText="1"/>
      <protection locked="0"/>
    </xf>
    <xf numFmtId="165" fontId="19" fillId="2" borderId="2" xfId="0" applyNumberFormat="1" applyFont="1" applyFill="1" applyBorder="1" applyAlignment="1" applyProtection="1">
      <alignment horizontal="center" shrinkToFit="1"/>
      <protection locked="0"/>
    </xf>
    <xf numFmtId="0" fontId="18" fillId="0" borderId="0" xfId="0" applyFont="1" applyAlignment="1" applyProtection="1">
      <alignment vertical="top" wrapText="1"/>
      <protection locked="0"/>
    </xf>
    <xf numFmtId="0" fontId="19" fillId="0" borderId="0" xfId="0" applyFont="1" applyAlignment="1" applyProtection="1">
      <alignment horizontal="left" vertical="top" wrapText="1"/>
      <protection locked="0"/>
    </xf>
    <xf numFmtId="0" fontId="23" fillId="0" borderId="0" xfId="0" applyFont="1" applyAlignment="1" applyProtection="1">
      <alignment horizontal="left" vertical="top" wrapText="1"/>
      <protection locked="0"/>
    </xf>
    <xf numFmtId="0" fontId="22" fillId="0" borderId="0" xfId="0" applyFont="1" applyAlignment="1" applyProtection="1">
      <alignment horizontal="left" vertical="top"/>
      <protection locked="0"/>
    </xf>
    <xf numFmtId="0" fontId="18" fillId="0" borderId="0" xfId="0" applyFont="1" applyAlignment="1" applyProtection="1">
      <alignment horizontal="right" vertical="top" wrapText="1"/>
      <protection locked="0"/>
    </xf>
    <xf numFmtId="0" fontId="19" fillId="0" borderId="0" xfId="0" applyFont="1" applyAlignment="1" applyProtection="1">
      <alignment horizontal="right"/>
      <protection locked="0"/>
    </xf>
    <xf numFmtId="165" fontId="18" fillId="2" borderId="2" xfId="0" applyNumberFormat="1" applyFont="1" applyFill="1" applyBorder="1" applyAlignment="1" applyProtection="1">
      <alignment vertical="center" wrapText="1" shrinkToFit="1"/>
      <protection locked="0"/>
    </xf>
    <xf numFmtId="0" fontId="22" fillId="0" borderId="0" xfId="0" applyFont="1" applyAlignment="1" applyProtection="1">
      <alignment horizontal="left" vertical="top" wrapText="1"/>
      <protection locked="0"/>
    </xf>
    <xf numFmtId="0" fontId="18" fillId="4" borderId="2" xfId="0" applyFont="1" applyFill="1" applyBorder="1" applyAlignment="1" applyProtection="1">
      <alignment horizontal="left" vertical="top" wrapText="1"/>
      <protection locked="0"/>
    </xf>
    <xf numFmtId="165" fontId="19" fillId="4" borderId="2" xfId="0" applyNumberFormat="1" applyFont="1" applyFill="1" applyBorder="1" applyAlignment="1" applyProtection="1">
      <alignment horizontal="center" vertical="center" shrinkToFit="1"/>
      <protection locked="0"/>
    </xf>
    <xf numFmtId="4" fontId="19" fillId="4" borderId="2" xfId="0" applyNumberFormat="1" applyFont="1" applyFill="1" applyBorder="1" applyAlignment="1" applyProtection="1">
      <alignment horizontal="center" vertical="center" shrinkToFit="1"/>
      <protection locked="0"/>
    </xf>
    <xf numFmtId="3" fontId="19" fillId="3" borderId="2" xfId="0" applyNumberFormat="1" applyFont="1" applyFill="1" applyBorder="1" applyAlignment="1" applyProtection="1">
      <alignment horizontal="center" vertical="top" shrinkToFit="1"/>
      <protection locked="0"/>
    </xf>
    <xf numFmtId="1" fontId="19" fillId="2" borderId="2" xfId="0" applyNumberFormat="1" applyFont="1" applyFill="1" applyBorder="1" applyAlignment="1" applyProtection="1">
      <alignment horizontal="center" vertical="top" shrinkToFit="1"/>
      <protection locked="0"/>
    </xf>
    <xf numFmtId="0" fontId="18" fillId="0" borderId="0" xfId="0" applyFont="1" applyAlignment="1" applyProtection="1">
      <alignment wrapText="1"/>
      <protection locked="0"/>
    </xf>
    <xf numFmtId="0" fontId="18" fillId="0" borderId="0" xfId="0" applyFont="1" applyAlignment="1" applyProtection="1">
      <alignment horizontal="right" wrapText="1"/>
      <protection locked="0"/>
    </xf>
    <xf numFmtId="0" fontId="18" fillId="0" borderId="0" xfId="0" applyFont="1" applyAlignment="1" applyProtection="1">
      <alignment horizontal="center" wrapText="1"/>
      <protection locked="0"/>
    </xf>
    <xf numFmtId="0" fontId="16" fillId="7" borderId="0" xfId="0" applyFont="1" applyFill="1" applyAlignment="1" applyProtection="1">
      <alignment vertical="center" wrapText="1"/>
      <protection locked="0"/>
    </xf>
    <xf numFmtId="0" fontId="18" fillId="0" borderId="0" xfId="0" applyFont="1" applyAlignment="1" applyProtection="1">
      <alignment horizontal="left"/>
      <protection locked="0"/>
    </xf>
    <xf numFmtId="165" fontId="18" fillId="2" borderId="2" xfId="0" applyNumberFormat="1" applyFont="1" applyFill="1" applyBorder="1" applyAlignment="1">
      <alignment horizontal="left" vertical="center" wrapText="1" shrinkToFit="1"/>
    </xf>
    <xf numFmtId="165" fontId="19" fillId="2" borderId="2" xfId="0" applyNumberFormat="1" applyFont="1" applyFill="1" applyBorder="1" applyAlignment="1">
      <alignment horizontal="center" vertical="center" wrapText="1" shrinkToFit="1"/>
    </xf>
    <xf numFmtId="165" fontId="19" fillId="2" borderId="2" xfId="0" applyNumberFormat="1" applyFont="1" applyFill="1" applyBorder="1" applyAlignment="1">
      <alignment horizontal="left" vertical="center" wrapText="1" shrinkToFit="1"/>
    </xf>
    <xf numFmtId="0" fontId="19" fillId="0" borderId="7" xfId="0" applyFont="1" applyBorder="1" applyAlignment="1" applyProtection="1">
      <alignment horizontal="center" vertical="center" wrapText="1"/>
      <protection locked="0"/>
    </xf>
    <xf numFmtId="0" fontId="18" fillId="0" borderId="7" xfId="0" applyFont="1" applyBorder="1" applyAlignment="1" applyProtection="1">
      <alignment horizontal="center" vertical="center" wrapText="1"/>
      <protection locked="0"/>
    </xf>
    <xf numFmtId="0" fontId="18" fillId="2" borderId="2" xfId="0" applyFont="1" applyFill="1" applyBorder="1" applyAlignment="1" applyProtection="1">
      <alignment horizontal="left" vertical="center" wrapText="1"/>
      <protection locked="0"/>
    </xf>
    <xf numFmtId="165" fontId="19" fillId="2" borderId="2" xfId="0" applyNumberFormat="1" applyFont="1" applyFill="1" applyBorder="1" applyAlignment="1" applyProtection="1">
      <alignment horizontal="center" vertical="center" shrinkToFit="1"/>
      <protection locked="0"/>
    </xf>
    <xf numFmtId="9" fontId="19" fillId="2" borderId="2" xfId="2" applyFont="1" applyFill="1" applyBorder="1" applyAlignment="1" applyProtection="1">
      <alignment horizontal="center" vertical="center" shrinkToFit="1"/>
      <protection locked="0"/>
    </xf>
    <xf numFmtId="0" fontId="18" fillId="3" borderId="2" xfId="0" applyFont="1" applyFill="1" applyBorder="1" applyAlignment="1" applyProtection="1">
      <alignment horizontal="left" vertical="center" wrapText="1"/>
      <protection locked="0"/>
    </xf>
    <xf numFmtId="165" fontId="19" fillId="3" borderId="2" xfId="1" applyNumberFormat="1" applyFont="1" applyFill="1" applyBorder="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16" fillId="7" borderId="0" xfId="0" applyFont="1" applyFill="1" applyAlignment="1" applyProtection="1">
      <alignment horizontal="left" vertical="top" wrapText="1"/>
      <protection locked="0"/>
    </xf>
    <xf numFmtId="0" fontId="18" fillId="0" borderId="10" xfId="0" applyFont="1" applyBorder="1" applyAlignment="1" applyProtection="1">
      <alignment horizontal="center" vertical="center"/>
      <protection locked="0"/>
    </xf>
    <xf numFmtId="0" fontId="18" fillId="0" borderId="11" xfId="0" applyFont="1" applyBorder="1" applyAlignment="1" applyProtection="1">
      <alignment horizontal="center" vertical="center"/>
      <protection locked="0"/>
    </xf>
    <xf numFmtId="0" fontId="18" fillId="0" borderId="12" xfId="0" applyFont="1" applyBorder="1" applyAlignment="1" applyProtection="1">
      <alignment horizontal="center" vertical="center" wrapText="1"/>
      <protection locked="0"/>
    </xf>
    <xf numFmtId="0" fontId="18" fillId="2" borderId="13" xfId="0" applyFont="1" applyFill="1" applyBorder="1" applyAlignment="1" applyProtection="1">
      <alignment horizontal="left" vertical="center" wrapText="1"/>
      <protection locked="0"/>
    </xf>
    <xf numFmtId="0" fontId="19" fillId="2" borderId="2" xfId="0" applyFont="1" applyFill="1" applyBorder="1" applyAlignment="1" applyProtection="1">
      <alignment horizontal="left" vertical="center" wrapText="1"/>
      <protection locked="0"/>
    </xf>
    <xf numFmtId="165" fontId="19" fillId="4" borderId="15" xfId="0" applyNumberFormat="1" applyFont="1" applyFill="1" applyBorder="1" applyAlignment="1" applyProtection="1">
      <alignment horizontal="center" vertical="center" shrinkToFit="1"/>
      <protection locked="0"/>
    </xf>
    <xf numFmtId="0" fontId="18" fillId="0" borderId="10" xfId="0" applyFont="1" applyBorder="1" applyAlignment="1" applyProtection="1">
      <alignment horizontal="center" vertical="center" wrapText="1"/>
      <protection locked="0"/>
    </xf>
    <xf numFmtId="0" fontId="18" fillId="2" borderId="11" xfId="0" applyFont="1" applyFill="1" applyBorder="1" applyAlignment="1" applyProtection="1">
      <alignment horizontal="left" vertical="center" wrapText="1"/>
      <protection locked="0"/>
    </xf>
    <xf numFmtId="4" fontId="19" fillId="4" borderId="15" xfId="0" applyNumberFormat="1" applyFont="1" applyFill="1" applyBorder="1" applyAlignment="1" applyProtection="1">
      <alignment horizontal="center" vertical="center" shrinkToFit="1"/>
      <protection locked="0"/>
    </xf>
    <xf numFmtId="0" fontId="18" fillId="2" borderId="8" xfId="0" applyFont="1" applyFill="1" applyBorder="1" applyAlignment="1" applyProtection="1">
      <alignment horizontal="left" vertical="center" wrapText="1"/>
      <protection locked="0"/>
    </xf>
    <xf numFmtId="0" fontId="18" fillId="2" borderId="26" xfId="0" applyFont="1" applyFill="1" applyBorder="1" applyAlignment="1" applyProtection="1">
      <alignment horizontal="left" vertical="center" wrapText="1"/>
      <protection locked="0"/>
    </xf>
    <xf numFmtId="165" fontId="19" fillId="4" borderId="15" xfId="1" applyNumberFormat="1" applyFont="1" applyFill="1" applyBorder="1" applyAlignment="1" applyProtection="1">
      <alignment horizontal="center" vertical="center" shrinkToFit="1"/>
      <protection locked="0"/>
    </xf>
    <xf numFmtId="3" fontId="19" fillId="4" borderId="27" xfId="0" applyNumberFormat="1" applyFont="1" applyFill="1" applyBorder="1" applyAlignment="1" applyProtection="1">
      <alignment horizontal="center" vertical="center" shrinkToFit="1"/>
      <protection locked="0"/>
    </xf>
    <xf numFmtId="0" fontId="19" fillId="2" borderId="2" xfId="0" applyFont="1" applyFill="1" applyBorder="1" applyAlignment="1" applyProtection="1">
      <alignment horizontal="right" vertical="center" wrapText="1"/>
      <protection locked="0"/>
    </xf>
    <xf numFmtId="0" fontId="18" fillId="0" borderId="39" xfId="0" applyFont="1" applyBorder="1" applyAlignment="1" applyProtection="1">
      <alignment horizontal="center" vertical="center" wrapText="1"/>
      <protection locked="0"/>
    </xf>
    <xf numFmtId="0" fontId="18" fillId="0" borderId="40" xfId="0" applyFont="1" applyBorder="1" applyAlignment="1" applyProtection="1">
      <alignment horizontal="center" vertical="center" wrapText="1"/>
      <protection locked="0"/>
    </xf>
    <xf numFmtId="0" fontId="19" fillId="0" borderId="41" xfId="0" applyFont="1" applyBorder="1" applyAlignment="1" applyProtection="1">
      <alignment horizontal="center" wrapText="1"/>
      <protection locked="0"/>
    </xf>
    <xf numFmtId="0" fontId="18" fillId="0" borderId="7" xfId="0" applyFont="1" applyBorder="1" applyAlignment="1" applyProtection="1">
      <alignment horizontal="center" wrapText="1"/>
      <protection locked="0"/>
    </xf>
    <xf numFmtId="0" fontId="18" fillId="2" borderId="2" xfId="0" applyFont="1" applyFill="1" applyBorder="1" applyAlignment="1" applyProtection="1">
      <alignment horizontal="left" vertical="top" wrapText="1"/>
      <protection locked="0"/>
    </xf>
    <xf numFmtId="165" fontId="19" fillId="2" borderId="41" xfId="0" applyNumberFormat="1" applyFont="1" applyFill="1" applyBorder="1" applyAlignment="1" applyProtection="1">
      <alignment horizontal="center" vertical="top" wrapText="1"/>
      <protection locked="0"/>
    </xf>
    <xf numFmtId="10" fontId="19" fillId="2" borderId="41" xfId="2" applyNumberFormat="1" applyFont="1" applyFill="1" applyBorder="1" applyAlignment="1" applyProtection="1">
      <alignment horizontal="center" vertical="top" wrapText="1"/>
      <protection locked="0"/>
    </xf>
    <xf numFmtId="0" fontId="18" fillId="2" borderId="9" xfId="0" applyFont="1" applyFill="1" applyBorder="1" applyAlignment="1" applyProtection="1">
      <alignment horizontal="left" vertical="top" wrapText="1"/>
      <protection locked="0"/>
    </xf>
    <xf numFmtId="3" fontId="19" fillId="2" borderId="42" xfId="0" applyNumberFormat="1" applyFont="1" applyFill="1" applyBorder="1" applyAlignment="1" applyProtection="1">
      <alignment horizontal="center" vertical="top" wrapText="1"/>
      <protection locked="0"/>
    </xf>
    <xf numFmtId="0" fontId="18" fillId="0" borderId="0" xfId="0" applyFont="1" applyAlignment="1" applyProtection="1">
      <alignment horizontal="left" vertical="center"/>
      <protection locked="0"/>
    </xf>
    <xf numFmtId="0" fontId="18" fillId="0" borderId="0" xfId="0" applyFont="1" applyAlignment="1" applyProtection="1">
      <alignment horizontal="left" vertical="center" wrapText="1"/>
      <protection locked="0"/>
    </xf>
    <xf numFmtId="0" fontId="12" fillId="0" borderId="0" xfId="0" applyFont="1" applyAlignment="1" applyProtection="1">
      <alignment wrapText="1"/>
      <protection locked="0"/>
    </xf>
  </cellXfs>
  <cellStyles count="3">
    <cellStyle name="Денежный" xfId="1" builtinId="4"/>
    <cellStyle name="Обычный" xfId="0" builtinId="0"/>
    <cellStyle name="Процентный" xfId="2"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4"/>
  </sheetPr>
  <dimension ref="A1:IV189"/>
  <sheetViews>
    <sheetView tabSelected="1" zoomScale="70" zoomScaleNormal="70" zoomScaleSheetLayoutView="70" zoomScalePageLayoutView="40" workbookViewId="0">
      <selection activeCell="A2" sqref="A2:G2"/>
    </sheetView>
  </sheetViews>
  <sheetFormatPr defaultColWidth="9.109375" defaultRowHeight="21" x14ac:dyDescent="0.4"/>
  <cols>
    <col min="1" max="1" width="9.44140625" style="55" customWidth="1"/>
    <col min="2" max="2" width="71" style="204" customWidth="1"/>
    <col min="3" max="3" width="25" style="55" customWidth="1"/>
    <col min="4" max="4" width="19.88671875" style="55" customWidth="1"/>
    <col min="5" max="5" width="18.6640625" style="55" customWidth="1"/>
    <col min="6" max="7" width="16.6640625" style="55" customWidth="1"/>
    <col min="8" max="8" width="69.6640625" style="1" customWidth="1"/>
    <col min="9" max="16384" width="9.109375" style="1"/>
  </cols>
  <sheetData>
    <row r="1" spans="1:7" ht="31.8" x14ac:dyDescent="0.3">
      <c r="A1" s="35" t="s">
        <v>91</v>
      </c>
      <c r="B1" s="35"/>
      <c r="C1" s="35"/>
      <c r="D1" s="35"/>
      <c r="E1" s="35"/>
      <c r="F1" s="35"/>
      <c r="G1" s="35"/>
    </row>
    <row r="2" spans="1:7" ht="54.9" customHeight="1" x14ac:dyDescent="0.3">
      <c r="A2" s="36" t="s">
        <v>172</v>
      </c>
      <c r="B2" s="36"/>
      <c r="C2" s="36"/>
      <c r="D2" s="36"/>
      <c r="E2" s="36"/>
      <c r="F2" s="36"/>
      <c r="G2" s="36"/>
    </row>
    <row r="3" spans="1:7" ht="22.5" customHeight="1" x14ac:dyDescent="0.3">
      <c r="A3" s="37"/>
      <c r="B3" s="37"/>
      <c r="C3" s="37"/>
      <c r="D3" s="37"/>
      <c r="E3" s="37"/>
      <c r="F3" s="37"/>
      <c r="G3" s="37"/>
    </row>
    <row r="4" spans="1:7" s="24" customFormat="1" ht="26.4" x14ac:dyDescent="0.55000000000000004">
      <c r="A4" s="38" t="s">
        <v>63</v>
      </c>
      <c r="B4" s="38" t="s">
        <v>64</v>
      </c>
      <c r="C4" s="39"/>
      <c r="D4" s="39"/>
      <c r="E4" s="39"/>
      <c r="F4" s="39"/>
      <c r="G4" s="39"/>
    </row>
    <row r="5" spans="1:7" ht="21.6" x14ac:dyDescent="0.3">
      <c r="A5" s="40" t="s">
        <v>139</v>
      </c>
      <c r="B5" s="41" t="s">
        <v>110</v>
      </c>
      <c r="C5" s="41"/>
      <c r="D5" s="41"/>
      <c r="E5" s="41"/>
      <c r="F5" s="41"/>
      <c r="G5" s="42"/>
    </row>
    <row r="6" spans="1:7" x14ac:dyDescent="0.3">
      <c r="A6" s="43" t="s">
        <v>173</v>
      </c>
      <c r="B6" s="44"/>
      <c r="C6" s="44"/>
      <c r="D6" s="44"/>
      <c r="E6" s="44"/>
      <c r="F6" s="44"/>
      <c r="G6" s="45"/>
    </row>
    <row r="7" spans="1:7" x14ac:dyDescent="0.3">
      <c r="A7" s="43" t="s">
        <v>174</v>
      </c>
      <c r="B7" s="44"/>
      <c r="C7" s="44"/>
      <c r="D7" s="44"/>
      <c r="E7" s="44"/>
      <c r="F7" s="44"/>
      <c r="G7" s="45"/>
    </row>
    <row r="8" spans="1:7" x14ac:dyDescent="0.3">
      <c r="A8" s="43" t="s">
        <v>176</v>
      </c>
      <c r="B8" s="44"/>
      <c r="C8" s="44"/>
      <c r="D8" s="44"/>
      <c r="E8" s="44"/>
      <c r="F8" s="44"/>
      <c r="G8" s="45"/>
    </row>
    <row r="9" spans="1:7" x14ac:dyDescent="0.3">
      <c r="A9" s="43" t="s">
        <v>175</v>
      </c>
      <c r="B9" s="44"/>
      <c r="C9" s="44"/>
      <c r="D9" s="44"/>
      <c r="E9" s="44"/>
      <c r="F9" s="44"/>
      <c r="G9" s="45"/>
    </row>
    <row r="10" spans="1:7" x14ac:dyDescent="0.3">
      <c r="A10" s="46" t="s">
        <v>190</v>
      </c>
      <c r="B10" s="47"/>
      <c r="C10" s="47"/>
      <c r="D10" s="47"/>
      <c r="E10" s="47"/>
      <c r="F10" s="47"/>
      <c r="G10" s="48"/>
    </row>
    <row r="11" spans="1:7" ht="26.25" customHeight="1" x14ac:dyDescent="0.3">
      <c r="A11" s="49" t="s">
        <v>138</v>
      </c>
      <c r="B11" s="41" t="s">
        <v>111</v>
      </c>
      <c r="C11" s="41"/>
      <c r="D11" s="41"/>
      <c r="E11" s="41"/>
      <c r="F11" s="41"/>
      <c r="G11" s="42"/>
    </row>
    <row r="12" spans="1:7" x14ac:dyDescent="0.3">
      <c r="A12" s="46" t="s">
        <v>141</v>
      </c>
      <c r="B12" s="47"/>
      <c r="C12" s="47"/>
      <c r="D12" s="47"/>
      <c r="E12" s="47"/>
      <c r="F12" s="47"/>
      <c r="G12" s="48"/>
    </row>
    <row r="13" spans="1:7" ht="47.1" customHeight="1" x14ac:dyDescent="0.3">
      <c r="A13" s="46" t="s">
        <v>142</v>
      </c>
      <c r="B13" s="47"/>
      <c r="C13" s="47"/>
      <c r="D13" s="47"/>
      <c r="E13" s="47"/>
      <c r="F13" s="47"/>
      <c r="G13" s="48"/>
    </row>
    <row r="14" spans="1:7" x14ac:dyDescent="0.3">
      <c r="A14" s="46" t="s">
        <v>143</v>
      </c>
      <c r="B14" s="47"/>
      <c r="C14" s="47"/>
      <c r="D14" s="47"/>
      <c r="E14" s="47"/>
      <c r="F14" s="47"/>
      <c r="G14" s="48"/>
    </row>
    <row r="15" spans="1:7" ht="75.900000000000006" customHeight="1" x14ac:dyDescent="0.3">
      <c r="A15" s="46" t="s">
        <v>144</v>
      </c>
      <c r="B15" s="47"/>
      <c r="C15" s="47"/>
      <c r="D15" s="47"/>
      <c r="E15" s="47"/>
      <c r="F15" s="47"/>
      <c r="G15" s="48"/>
    </row>
    <row r="16" spans="1:7" ht="19.5" customHeight="1" x14ac:dyDescent="0.3">
      <c r="A16" s="49" t="s">
        <v>107</v>
      </c>
      <c r="B16" s="41" t="s">
        <v>112</v>
      </c>
      <c r="C16" s="41"/>
      <c r="D16" s="41"/>
      <c r="E16" s="41"/>
      <c r="F16" s="41"/>
      <c r="G16" s="42"/>
    </row>
    <row r="17" spans="1:7" ht="47.1" customHeight="1" x14ac:dyDescent="0.3">
      <c r="A17" s="50" t="s">
        <v>177</v>
      </c>
      <c r="B17" s="50"/>
      <c r="C17" s="50"/>
      <c r="D17" s="50"/>
      <c r="E17" s="50"/>
      <c r="F17" s="50"/>
      <c r="G17" s="50"/>
    </row>
    <row r="18" spans="1:7" ht="22.5" customHeight="1" x14ac:dyDescent="0.3">
      <c r="A18" s="49" t="s">
        <v>109</v>
      </c>
      <c r="B18" s="51" t="s">
        <v>113</v>
      </c>
      <c r="C18" s="51"/>
      <c r="D18" s="51"/>
      <c r="E18" s="51"/>
      <c r="F18" s="51"/>
      <c r="G18" s="52"/>
    </row>
    <row r="19" spans="1:7" ht="22.5" customHeight="1" x14ac:dyDescent="0.3">
      <c r="A19" s="32" t="s">
        <v>108</v>
      </c>
      <c r="B19" s="32"/>
      <c r="C19" s="32"/>
      <c r="D19" s="32"/>
      <c r="E19" s="32"/>
      <c r="F19" s="32"/>
      <c r="G19" s="32"/>
    </row>
    <row r="20" spans="1:7" ht="12" customHeight="1" thickBot="1" x14ac:dyDescent="0.35">
      <c r="A20" s="53"/>
      <c r="B20" s="53"/>
      <c r="C20" s="53"/>
      <c r="D20" s="53"/>
      <c r="E20" s="53"/>
      <c r="F20" s="53"/>
      <c r="G20" s="53"/>
    </row>
    <row r="21" spans="1:7" ht="22.2" thickBot="1" x14ac:dyDescent="0.45">
      <c r="A21" s="54" t="s">
        <v>13</v>
      </c>
      <c r="B21" s="54" t="s">
        <v>61</v>
      </c>
      <c r="D21" s="56">
        <f>C97</f>
        <v>880968</v>
      </c>
      <c r="E21" s="57"/>
      <c r="F21" s="53"/>
    </row>
    <row r="22" spans="1:7" ht="22.2" thickBot="1" x14ac:dyDescent="0.45">
      <c r="A22" s="53" t="s">
        <v>0</v>
      </c>
      <c r="B22" s="53"/>
      <c r="D22" s="58"/>
      <c r="E22" s="57"/>
      <c r="F22" s="53"/>
    </row>
    <row r="23" spans="1:7" ht="54" customHeight="1" thickBot="1" x14ac:dyDescent="0.45">
      <c r="A23" s="59" t="s">
        <v>73</v>
      </c>
      <c r="B23" s="59"/>
      <c r="C23" s="60"/>
      <c r="D23" s="56">
        <f>D97</f>
        <v>350000</v>
      </c>
      <c r="E23" s="57"/>
      <c r="F23" s="53"/>
    </row>
    <row r="24" spans="1:7" ht="24.75" customHeight="1" thickBot="1" x14ac:dyDescent="0.45">
      <c r="A24" s="61" t="s">
        <v>74</v>
      </c>
      <c r="B24" s="61"/>
      <c r="C24" s="62"/>
      <c r="D24" s="56">
        <f>F97</f>
        <v>530968</v>
      </c>
      <c r="E24" s="57"/>
      <c r="F24" s="53"/>
    </row>
    <row r="25" spans="1:7" ht="27.75" customHeight="1" thickBot="1" x14ac:dyDescent="0.45">
      <c r="A25" s="59" t="s">
        <v>75</v>
      </c>
      <c r="B25" s="59"/>
      <c r="C25" s="60"/>
      <c r="D25" s="56"/>
      <c r="E25" s="57"/>
      <c r="F25" s="53"/>
    </row>
    <row r="26" spans="1:7" ht="15.75" hidden="1" customHeight="1" x14ac:dyDescent="0.4">
      <c r="A26" s="53"/>
      <c r="B26" s="53"/>
      <c r="C26" s="53"/>
      <c r="D26" s="53"/>
      <c r="E26" s="53"/>
      <c r="F26" s="53"/>
    </row>
    <row r="27" spans="1:7" ht="25.5" customHeight="1" x14ac:dyDescent="0.4">
      <c r="A27" s="53"/>
      <c r="B27" s="53" t="s">
        <v>19</v>
      </c>
      <c r="C27" s="53"/>
      <c r="D27" s="53"/>
      <c r="E27" s="53"/>
      <c r="F27" s="53"/>
    </row>
    <row r="28" spans="1:7" ht="25.5" customHeight="1" x14ac:dyDescent="0.3">
      <c r="A28" s="63" t="s">
        <v>123</v>
      </c>
      <c r="B28" s="64" t="s">
        <v>124</v>
      </c>
      <c r="C28" s="64"/>
      <c r="D28" s="64"/>
      <c r="E28" s="64"/>
      <c r="F28" s="64"/>
      <c r="G28" s="64"/>
    </row>
    <row r="29" spans="1:7" ht="25.5" customHeight="1" x14ac:dyDescent="0.3">
      <c r="A29" s="32" t="s">
        <v>145</v>
      </c>
      <c r="B29" s="32"/>
      <c r="C29" s="32"/>
      <c r="D29" s="32"/>
      <c r="E29" s="32"/>
      <c r="F29" s="32"/>
      <c r="G29" s="32"/>
    </row>
    <row r="30" spans="1:7" ht="25.5" customHeight="1" x14ac:dyDescent="0.3">
      <c r="A30" s="32" t="s">
        <v>134</v>
      </c>
      <c r="B30" s="32"/>
      <c r="C30" s="32"/>
      <c r="D30" s="32"/>
      <c r="E30" s="32"/>
      <c r="F30" s="32"/>
      <c r="G30" s="32"/>
    </row>
    <row r="31" spans="1:7" ht="25.5" customHeight="1" x14ac:dyDescent="0.3">
      <c r="A31" s="32" t="s">
        <v>135</v>
      </c>
      <c r="B31" s="32"/>
      <c r="C31" s="32"/>
      <c r="D31" s="32"/>
      <c r="E31" s="32"/>
      <c r="F31" s="32"/>
      <c r="G31" s="32"/>
    </row>
    <row r="32" spans="1:7" ht="25.5" customHeight="1" x14ac:dyDescent="0.3">
      <c r="A32" s="32" t="s">
        <v>136</v>
      </c>
      <c r="B32" s="32"/>
      <c r="C32" s="32"/>
      <c r="D32" s="32"/>
      <c r="E32" s="32"/>
      <c r="F32" s="32"/>
      <c r="G32" s="32"/>
    </row>
    <row r="33" spans="1:7" s="24" customFormat="1" ht="26.4" x14ac:dyDescent="0.55000000000000004">
      <c r="A33" s="65" t="s">
        <v>20</v>
      </c>
      <c r="B33" s="65" t="s">
        <v>62</v>
      </c>
      <c r="C33" s="65"/>
      <c r="D33" s="65"/>
      <c r="E33" s="65"/>
      <c r="F33" s="65"/>
      <c r="G33" s="39"/>
    </row>
    <row r="34" spans="1:7" ht="50.25" customHeight="1" x14ac:dyDescent="0.3">
      <c r="A34" s="66" t="s">
        <v>178</v>
      </c>
      <c r="B34" s="67"/>
      <c r="C34" s="67"/>
      <c r="D34" s="67"/>
      <c r="E34" s="67"/>
      <c r="F34" s="67"/>
      <c r="G34" s="68"/>
    </row>
    <row r="35" spans="1:7" ht="66" customHeight="1" x14ac:dyDescent="0.3">
      <c r="A35" s="69" t="s">
        <v>179</v>
      </c>
      <c r="B35" s="67"/>
      <c r="C35" s="67"/>
      <c r="D35" s="67"/>
      <c r="E35" s="67"/>
      <c r="F35" s="67"/>
      <c r="G35" s="70"/>
    </row>
    <row r="36" spans="1:7" ht="21.75" customHeight="1" x14ac:dyDescent="0.3">
      <c r="A36" s="49" t="s">
        <v>180</v>
      </c>
      <c r="B36" s="41" t="s">
        <v>121</v>
      </c>
      <c r="C36" s="41"/>
      <c r="D36" s="41"/>
      <c r="E36" s="41"/>
      <c r="F36" s="41"/>
      <c r="G36" s="42"/>
    </row>
    <row r="37" spans="1:7" x14ac:dyDescent="0.3">
      <c r="A37" s="33" t="s">
        <v>149</v>
      </c>
      <c r="B37" s="33"/>
      <c r="C37" s="33"/>
      <c r="D37" s="33"/>
      <c r="E37" s="33"/>
      <c r="F37" s="33"/>
      <c r="G37" s="33"/>
    </row>
    <row r="38" spans="1:7" ht="36.75" customHeight="1" x14ac:dyDescent="0.3">
      <c r="A38" s="34" t="s">
        <v>148</v>
      </c>
      <c r="B38" s="34"/>
      <c r="C38" s="34"/>
      <c r="D38" s="34"/>
      <c r="E38" s="34"/>
      <c r="F38" s="34"/>
      <c r="G38" s="34"/>
    </row>
    <row r="39" spans="1:7" ht="36.75" customHeight="1" x14ac:dyDescent="0.3">
      <c r="A39" s="34" t="s">
        <v>147</v>
      </c>
      <c r="B39" s="34"/>
      <c r="C39" s="34"/>
      <c r="D39" s="34"/>
      <c r="E39" s="34"/>
      <c r="F39" s="34"/>
      <c r="G39" s="34"/>
    </row>
    <row r="40" spans="1:7" ht="24" customHeight="1" x14ac:dyDescent="0.3">
      <c r="A40" s="34" t="s">
        <v>146</v>
      </c>
      <c r="B40" s="34"/>
      <c r="C40" s="34"/>
      <c r="D40" s="34"/>
      <c r="E40" s="34"/>
      <c r="F40" s="34"/>
      <c r="G40" s="34"/>
    </row>
    <row r="41" spans="1:7" ht="30" customHeight="1" x14ac:dyDescent="0.3">
      <c r="A41" s="71" t="s">
        <v>122</v>
      </c>
      <c r="B41" s="71"/>
      <c r="C41" s="72"/>
      <c r="D41" s="73">
        <f>D167</f>
        <v>42000</v>
      </c>
      <c r="E41" s="74"/>
      <c r="F41" s="74"/>
      <c r="G41" s="74"/>
    </row>
    <row r="42" spans="1:7" ht="34.5" customHeight="1" x14ac:dyDescent="0.3">
      <c r="A42" s="32" t="s">
        <v>181</v>
      </c>
      <c r="B42" s="32"/>
      <c r="C42" s="32"/>
      <c r="D42" s="32"/>
      <c r="E42" s="32"/>
      <c r="F42" s="32"/>
      <c r="G42" s="32"/>
    </row>
    <row r="43" spans="1:7" ht="49.5" customHeight="1" x14ac:dyDescent="0.3">
      <c r="A43" s="34" t="s">
        <v>182</v>
      </c>
      <c r="B43" s="34"/>
      <c r="C43" s="34"/>
      <c r="D43" s="34"/>
      <c r="E43" s="34"/>
      <c r="F43" s="34"/>
      <c r="G43" s="34"/>
    </row>
    <row r="44" spans="1:7" ht="22.5" customHeight="1" x14ac:dyDescent="0.3">
      <c r="A44" s="41" t="s">
        <v>132</v>
      </c>
      <c r="B44" s="41"/>
      <c r="C44" s="41"/>
      <c r="D44" s="41"/>
      <c r="E44" s="41"/>
      <c r="F44" s="42"/>
      <c r="G44" s="75"/>
    </row>
    <row r="45" spans="1:7" x14ac:dyDescent="0.3">
      <c r="A45" s="34"/>
      <c r="B45" s="34"/>
      <c r="C45" s="34"/>
      <c r="D45" s="34"/>
      <c r="E45" s="34"/>
      <c r="F45" s="34"/>
      <c r="G45" s="34"/>
    </row>
    <row r="46" spans="1:7" x14ac:dyDescent="0.3">
      <c r="A46" s="34"/>
      <c r="B46" s="34"/>
      <c r="C46" s="34"/>
      <c r="D46" s="34"/>
      <c r="E46" s="34"/>
      <c r="F46" s="34"/>
      <c r="G46" s="34"/>
    </row>
    <row r="47" spans="1:7" s="24" customFormat="1" ht="21" customHeight="1" x14ac:dyDescent="0.55000000000000004">
      <c r="A47" s="76" t="s">
        <v>21</v>
      </c>
      <c r="B47" s="76"/>
      <c r="C47" s="76"/>
      <c r="D47" s="76"/>
      <c r="E47" s="76"/>
      <c r="F47" s="76"/>
      <c r="G47" s="39"/>
    </row>
    <row r="48" spans="1:7" ht="18.75" customHeight="1" x14ac:dyDescent="0.3">
      <c r="A48" s="77" t="s">
        <v>126</v>
      </c>
      <c r="B48" s="78" t="s">
        <v>125</v>
      </c>
      <c r="C48" s="78"/>
      <c r="D48" s="78"/>
      <c r="E48" s="78"/>
      <c r="F48" s="78"/>
      <c r="G48" s="78"/>
    </row>
    <row r="49" spans="1:7" ht="18.75" customHeight="1" x14ac:dyDescent="0.3">
      <c r="A49" s="79"/>
      <c r="B49" s="80"/>
      <c r="C49" s="80"/>
      <c r="D49" s="80"/>
      <c r="E49" s="80"/>
      <c r="F49" s="80"/>
      <c r="G49" s="81"/>
    </row>
    <row r="50" spans="1:7" x14ac:dyDescent="0.3">
      <c r="A50" s="43" t="s">
        <v>150</v>
      </c>
      <c r="B50" s="44"/>
      <c r="C50" s="44"/>
      <c r="D50" s="44"/>
      <c r="E50" s="44"/>
      <c r="F50" s="44"/>
      <c r="G50" s="45"/>
    </row>
    <row r="51" spans="1:7" x14ac:dyDescent="0.3">
      <c r="A51" s="43" t="s">
        <v>170</v>
      </c>
      <c r="B51" s="44"/>
      <c r="C51" s="44"/>
      <c r="D51" s="44"/>
      <c r="E51" s="44"/>
      <c r="F51" s="44"/>
      <c r="G51" s="45"/>
    </row>
    <row r="52" spans="1:7" x14ac:dyDescent="0.3">
      <c r="A52" s="43" t="s">
        <v>151</v>
      </c>
      <c r="B52" s="44"/>
      <c r="C52" s="44"/>
      <c r="D52" s="44"/>
      <c r="E52" s="44"/>
      <c r="F52" s="44"/>
      <c r="G52" s="45"/>
    </row>
    <row r="53" spans="1:7" x14ac:dyDescent="0.3">
      <c r="A53" s="43" t="s">
        <v>152</v>
      </c>
      <c r="B53" s="44"/>
      <c r="C53" s="44"/>
      <c r="D53" s="44"/>
      <c r="E53" s="44"/>
      <c r="F53" s="44"/>
      <c r="G53" s="45"/>
    </row>
    <row r="54" spans="1:7" x14ac:dyDescent="0.3">
      <c r="A54" s="43" t="s">
        <v>153</v>
      </c>
      <c r="B54" s="44"/>
      <c r="C54" s="44"/>
      <c r="D54" s="44"/>
      <c r="E54" s="44"/>
      <c r="F54" s="44"/>
      <c r="G54" s="45"/>
    </row>
    <row r="55" spans="1:7" ht="13.5" hidden="1" customHeight="1" x14ac:dyDescent="0.3">
      <c r="A55" s="43"/>
      <c r="B55" s="44"/>
      <c r="C55" s="44"/>
      <c r="D55" s="44"/>
      <c r="E55" s="44"/>
      <c r="F55" s="44"/>
      <c r="G55" s="45"/>
    </row>
    <row r="56" spans="1:7" ht="8.25" hidden="1" customHeight="1" x14ac:dyDescent="0.3">
      <c r="A56" s="43"/>
      <c r="B56" s="44"/>
      <c r="C56" s="44"/>
      <c r="D56" s="44"/>
      <c r="E56" s="44"/>
      <c r="F56" s="44"/>
      <c r="G56" s="45"/>
    </row>
    <row r="57" spans="1:7" ht="23.25" customHeight="1" x14ac:dyDescent="0.3">
      <c r="A57" s="43" t="s">
        <v>154</v>
      </c>
      <c r="B57" s="44"/>
      <c r="C57" s="44"/>
      <c r="D57" s="44"/>
      <c r="E57" s="44"/>
      <c r="F57" s="44"/>
      <c r="G57" s="45"/>
    </row>
    <row r="58" spans="1:7" ht="15.75" customHeight="1" x14ac:dyDescent="0.3">
      <c r="A58" s="82"/>
      <c r="B58" s="50"/>
      <c r="C58" s="50"/>
      <c r="D58" s="50"/>
      <c r="E58" s="50"/>
      <c r="F58" s="50"/>
      <c r="G58" s="83"/>
    </row>
    <row r="59" spans="1:7" ht="24.75" customHeight="1" x14ac:dyDescent="0.45">
      <c r="A59" s="84" t="s">
        <v>127</v>
      </c>
      <c r="B59" s="85" t="s">
        <v>128</v>
      </c>
      <c r="C59" s="85"/>
      <c r="D59" s="85"/>
      <c r="E59" s="85"/>
      <c r="F59" s="85"/>
      <c r="G59" s="85"/>
    </row>
    <row r="60" spans="1:7" ht="38.25" customHeight="1" x14ac:dyDescent="0.3">
      <c r="A60" s="86" t="s">
        <v>183</v>
      </c>
      <c r="B60" s="87"/>
      <c r="C60" s="87"/>
      <c r="D60" s="87"/>
      <c r="E60" s="87"/>
      <c r="F60" s="87"/>
      <c r="G60" s="88"/>
    </row>
    <row r="61" spans="1:7" ht="53.25" customHeight="1" x14ac:dyDescent="0.3">
      <c r="A61" s="89" t="s">
        <v>184</v>
      </c>
      <c r="B61" s="90"/>
      <c r="C61" s="90"/>
      <c r="D61" s="90"/>
      <c r="E61" s="90"/>
      <c r="F61" s="90"/>
      <c r="G61" s="91"/>
    </row>
    <row r="62" spans="1:7" ht="54" customHeight="1" x14ac:dyDescent="0.3">
      <c r="A62" s="92" t="s">
        <v>185</v>
      </c>
      <c r="B62" s="93"/>
      <c r="C62" s="93"/>
      <c r="D62" s="93"/>
      <c r="E62" s="93"/>
      <c r="F62" s="93"/>
      <c r="G62" s="94"/>
    </row>
    <row r="63" spans="1:7" ht="69" customHeight="1" x14ac:dyDescent="0.3">
      <c r="A63" s="79" t="s">
        <v>186</v>
      </c>
      <c r="B63" s="80"/>
      <c r="C63" s="80"/>
      <c r="D63" s="80"/>
      <c r="E63" s="80"/>
      <c r="F63" s="80"/>
      <c r="G63" s="81"/>
    </row>
    <row r="64" spans="1:7" ht="42" x14ac:dyDescent="0.3">
      <c r="A64" s="95" t="s">
        <v>71</v>
      </c>
      <c r="B64" s="95"/>
      <c r="C64" s="96" t="s">
        <v>16</v>
      </c>
      <c r="D64" s="96" t="s">
        <v>17</v>
      </c>
      <c r="E64" s="96" t="s">
        <v>14</v>
      </c>
      <c r="F64" s="96" t="s">
        <v>15</v>
      </c>
      <c r="G64" s="96" t="s">
        <v>14</v>
      </c>
    </row>
    <row r="65" spans="1:10" ht="50.25" customHeight="1" x14ac:dyDescent="0.3">
      <c r="A65" s="97">
        <v>1</v>
      </c>
      <c r="B65" s="98" t="s">
        <v>69</v>
      </c>
      <c r="C65" s="99"/>
      <c r="D65" s="100"/>
      <c r="E65" s="101">
        <f>C65*D65</f>
        <v>0</v>
      </c>
      <c r="F65" s="101">
        <f>E65*0.34</f>
        <v>0</v>
      </c>
      <c r="G65" s="102">
        <f>E65+F65</f>
        <v>0</v>
      </c>
    </row>
    <row r="66" spans="1:10" ht="21.75" customHeight="1" x14ac:dyDescent="0.3">
      <c r="A66" s="98"/>
      <c r="B66" s="98" t="s">
        <v>70</v>
      </c>
      <c r="C66" s="98"/>
      <c r="D66" s="98"/>
      <c r="E66" s="98"/>
      <c r="F66" s="98"/>
      <c r="G66" s="102">
        <f>G65</f>
        <v>0</v>
      </c>
    </row>
    <row r="67" spans="1:10" ht="21.75" customHeight="1" x14ac:dyDescent="0.3">
      <c r="A67" s="57"/>
      <c r="B67" s="57"/>
      <c r="C67" s="57"/>
      <c r="D67" s="57"/>
      <c r="E67" s="57"/>
      <c r="F67" s="57"/>
      <c r="G67" s="57"/>
      <c r="H67" s="12"/>
      <c r="I67" s="12"/>
      <c r="J67" s="12"/>
    </row>
    <row r="68" spans="1:10" ht="21.6" x14ac:dyDescent="0.45">
      <c r="A68" s="103" t="s">
        <v>1</v>
      </c>
      <c r="B68" s="103" t="s">
        <v>82</v>
      </c>
    </row>
    <row r="69" spans="1:10" ht="72" customHeight="1" x14ac:dyDescent="0.3">
      <c r="A69" s="43" t="s">
        <v>155</v>
      </c>
      <c r="B69" s="44"/>
      <c r="C69" s="44"/>
      <c r="D69" s="44"/>
      <c r="E69" s="44"/>
      <c r="F69" s="44"/>
      <c r="G69" s="45"/>
    </row>
    <row r="70" spans="1:10" ht="45.75" customHeight="1" x14ac:dyDescent="0.3">
      <c r="A70" s="43" t="s">
        <v>187</v>
      </c>
      <c r="B70" s="44"/>
      <c r="C70" s="44"/>
      <c r="D70" s="44"/>
      <c r="E70" s="44"/>
      <c r="F70" s="44"/>
      <c r="G70" s="45"/>
    </row>
    <row r="71" spans="1:10" ht="31.5" customHeight="1" x14ac:dyDescent="0.3">
      <c r="A71" s="43" t="s">
        <v>165</v>
      </c>
      <c r="B71" s="44"/>
      <c r="C71" s="44"/>
      <c r="D71" s="44"/>
      <c r="E71" s="44"/>
      <c r="F71" s="44"/>
      <c r="G71" s="45"/>
    </row>
    <row r="72" spans="1:10" ht="28.5" customHeight="1" x14ac:dyDescent="0.3">
      <c r="A72" s="43" t="s">
        <v>156</v>
      </c>
      <c r="B72" s="44"/>
      <c r="C72" s="44"/>
      <c r="D72" s="44"/>
      <c r="E72" s="44"/>
      <c r="F72" s="44"/>
      <c r="G72" s="45"/>
    </row>
    <row r="73" spans="1:10" ht="32.25" customHeight="1" x14ac:dyDescent="0.3">
      <c r="A73" s="43" t="s">
        <v>157</v>
      </c>
      <c r="B73" s="44"/>
      <c r="C73" s="44"/>
      <c r="D73" s="44"/>
      <c r="E73" s="44"/>
      <c r="F73" s="44"/>
      <c r="G73" s="45"/>
    </row>
    <row r="74" spans="1:10" ht="18.75" customHeight="1" x14ac:dyDescent="0.3">
      <c r="A74" s="104"/>
      <c r="B74" s="104"/>
      <c r="C74" s="104"/>
      <c r="D74" s="104"/>
      <c r="E74" s="104"/>
      <c r="F74" s="104"/>
      <c r="G74" s="104"/>
    </row>
    <row r="75" spans="1:10" s="24" customFormat="1" ht="26.4" x14ac:dyDescent="0.55000000000000004">
      <c r="A75" s="39">
        <v>4</v>
      </c>
      <c r="B75" s="105" t="s">
        <v>65</v>
      </c>
      <c r="C75" s="105"/>
      <c r="D75" s="39"/>
      <c r="E75" s="39"/>
      <c r="F75" s="39"/>
      <c r="G75" s="39"/>
    </row>
    <row r="76" spans="1:10" ht="21.6" x14ac:dyDescent="0.45">
      <c r="A76" s="106" t="s">
        <v>23</v>
      </c>
      <c r="B76" s="106"/>
      <c r="C76" s="106"/>
      <c r="D76" s="106"/>
      <c r="E76" s="106"/>
      <c r="F76" s="106"/>
      <c r="G76" s="106"/>
    </row>
    <row r="77" spans="1:10" s="4" customFormat="1" x14ac:dyDescent="0.4">
      <c r="A77" s="107"/>
      <c r="B77" s="107"/>
      <c r="C77" s="108" t="s">
        <v>24</v>
      </c>
      <c r="D77" s="107"/>
      <c r="E77" s="107"/>
      <c r="F77" s="107"/>
      <c r="G77" s="107"/>
    </row>
    <row r="78" spans="1:10" s="3" customFormat="1" ht="40.799999999999997" x14ac:dyDescent="0.35">
      <c r="A78" s="109" t="s">
        <v>35</v>
      </c>
      <c r="B78" s="110" t="s">
        <v>2</v>
      </c>
      <c r="C78" s="110" t="s">
        <v>22</v>
      </c>
      <c r="D78" s="111"/>
      <c r="E78" s="111"/>
      <c r="F78" s="111"/>
      <c r="G78" s="111"/>
    </row>
    <row r="79" spans="1:10" s="5" customFormat="1" x14ac:dyDescent="0.4">
      <c r="A79" s="112">
        <v>1</v>
      </c>
      <c r="B79" s="112">
        <v>2</v>
      </c>
      <c r="C79" s="112">
        <v>3</v>
      </c>
      <c r="D79" s="113"/>
      <c r="E79" s="113"/>
      <c r="F79" s="113"/>
      <c r="G79" s="113"/>
    </row>
    <row r="80" spans="1:10" s="5" customFormat="1" x14ac:dyDescent="0.4">
      <c r="A80" s="110">
        <v>1</v>
      </c>
      <c r="B80" s="114" t="s">
        <v>167</v>
      </c>
      <c r="C80" s="115">
        <v>800</v>
      </c>
      <c r="D80" s="113"/>
      <c r="E80" s="113"/>
      <c r="F80" s="113"/>
      <c r="G80" s="113"/>
    </row>
    <row r="81" spans="1:256" s="5" customFormat="1" x14ac:dyDescent="0.4">
      <c r="A81" s="110">
        <v>2</v>
      </c>
      <c r="B81" s="114" t="s">
        <v>171</v>
      </c>
      <c r="C81" s="115">
        <v>10000</v>
      </c>
      <c r="D81" s="113"/>
      <c r="E81" s="113"/>
      <c r="F81" s="113"/>
      <c r="G81" s="113"/>
    </row>
    <row r="82" spans="1:256" s="4" customFormat="1" x14ac:dyDescent="0.35">
      <c r="A82" s="116"/>
      <c r="B82" s="117" t="s">
        <v>3</v>
      </c>
      <c r="C82" s="118">
        <f>C80+C81</f>
        <v>10800</v>
      </c>
      <c r="D82" s="119"/>
      <c r="E82" s="119"/>
      <c r="F82" s="119"/>
      <c r="G82" s="119"/>
    </row>
    <row r="83" spans="1:256" s="5" customFormat="1" ht="17.25" customHeight="1" x14ac:dyDescent="0.4">
      <c r="A83" s="113"/>
      <c r="B83" s="120"/>
      <c r="C83" s="120"/>
      <c r="D83" s="113"/>
      <c r="E83" s="113"/>
      <c r="F83" s="113"/>
      <c r="G83" s="113"/>
    </row>
    <row r="84" spans="1:256" s="4" customFormat="1" ht="21.6" x14ac:dyDescent="0.45">
      <c r="A84" s="106" t="s">
        <v>25</v>
      </c>
      <c r="B84" s="106"/>
      <c r="C84" s="106"/>
      <c r="D84" s="106"/>
      <c r="E84" s="106"/>
      <c r="F84" s="106"/>
      <c r="G84" s="106"/>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c r="AV84" s="28"/>
      <c r="AW84" s="28"/>
      <c r="AX84" s="28"/>
      <c r="AY84" s="28"/>
      <c r="AZ84" s="28"/>
      <c r="BA84" s="28"/>
      <c r="BB84" s="28"/>
      <c r="BC84" s="28"/>
      <c r="BD84" s="28"/>
      <c r="BE84" s="28"/>
      <c r="BF84" s="28"/>
      <c r="BG84" s="28"/>
      <c r="BH84" s="28"/>
      <c r="BI84" s="28"/>
      <c r="BJ84" s="28"/>
      <c r="BK84" s="28"/>
      <c r="BL84" s="28"/>
      <c r="BM84" s="28"/>
      <c r="BN84" s="28"/>
      <c r="BO84" s="28"/>
      <c r="BP84" s="28"/>
      <c r="BQ84" s="28"/>
      <c r="BR84" s="28"/>
      <c r="BS84" s="28"/>
      <c r="BT84" s="28"/>
      <c r="BU84" s="28"/>
      <c r="BV84" s="28"/>
      <c r="BW84" s="28"/>
      <c r="BX84" s="28"/>
      <c r="BY84" s="28"/>
      <c r="BZ84" s="28"/>
      <c r="CA84" s="28"/>
      <c r="CB84" s="28"/>
      <c r="CC84" s="28"/>
      <c r="CD84" s="28"/>
      <c r="CE84" s="28"/>
      <c r="CF84" s="28"/>
      <c r="CG84" s="28"/>
      <c r="CH84" s="28"/>
      <c r="CI84" s="28"/>
      <c r="CJ84" s="28"/>
      <c r="CK84" s="28"/>
      <c r="CL84" s="28"/>
      <c r="CM84" s="28"/>
      <c r="CN84" s="28"/>
      <c r="CO84" s="28"/>
      <c r="CP84" s="28"/>
      <c r="CQ84" s="28"/>
      <c r="CR84" s="28"/>
      <c r="CS84" s="28"/>
      <c r="CT84" s="28"/>
      <c r="CU84" s="28"/>
      <c r="CV84" s="28"/>
      <c r="CW84" s="28"/>
      <c r="CX84" s="28"/>
      <c r="CY84" s="28"/>
      <c r="CZ84" s="28"/>
      <c r="DA84" s="28"/>
      <c r="DB84" s="28"/>
      <c r="DC84" s="28"/>
      <c r="DD84" s="28"/>
      <c r="DE84" s="28"/>
      <c r="DF84" s="28"/>
      <c r="DG84" s="28"/>
      <c r="DH84" s="28"/>
      <c r="DI84" s="28"/>
      <c r="DJ84" s="28"/>
      <c r="DK84" s="28"/>
      <c r="DL84" s="28"/>
      <c r="DM84" s="28"/>
      <c r="DN84" s="28"/>
      <c r="DO84" s="28"/>
      <c r="DP84" s="28"/>
      <c r="DQ84" s="28"/>
      <c r="DR84" s="28"/>
      <c r="DS84" s="28"/>
      <c r="DT84" s="28"/>
      <c r="DU84" s="28"/>
      <c r="DV84" s="28"/>
      <c r="DW84" s="28"/>
      <c r="DX84" s="28"/>
      <c r="DY84" s="28"/>
      <c r="DZ84" s="28"/>
      <c r="EA84" s="28"/>
      <c r="EB84" s="28"/>
      <c r="EC84" s="28"/>
      <c r="ED84" s="28"/>
      <c r="EE84" s="28"/>
      <c r="EF84" s="28"/>
      <c r="EG84" s="28"/>
      <c r="EH84" s="28"/>
      <c r="EI84" s="28"/>
      <c r="EJ84" s="28"/>
      <c r="EK84" s="28"/>
      <c r="EL84" s="28"/>
      <c r="EM84" s="28"/>
      <c r="EN84" s="28"/>
      <c r="EO84" s="28"/>
      <c r="EP84" s="28"/>
      <c r="EQ84" s="28"/>
      <c r="ER84" s="28"/>
      <c r="ES84" s="28"/>
      <c r="ET84" s="28"/>
      <c r="EU84" s="28"/>
      <c r="EV84" s="28"/>
      <c r="EW84" s="28"/>
      <c r="EX84" s="28"/>
      <c r="EY84" s="28"/>
      <c r="EZ84" s="28"/>
      <c r="FA84" s="28"/>
      <c r="FB84" s="28"/>
      <c r="FC84" s="28"/>
      <c r="FD84" s="28"/>
      <c r="FE84" s="28"/>
      <c r="FF84" s="28"/>
      <c r="FG84" s="28"/>
      <c r="FH84" s="28"/>
      <c r="FI84" s="28"/>
      <c r="FJ84" s="28"/>
      <c r="FK84" s="28"/>
      <c r="FL84" s="28"/>
      <c r="FM84" s="28"/>
      <c r="FN84" s="28"/>
      <c r="FO84" s="28"/>
      <c r="FP84" s="28"/>
      <c r="FQ84" s="28"/>
      <c r="FR84" s="28"/>
      <c r="FS84" s="28"/>
      <c r="FT84" s="28"/>
      <c r="FU84" s="28"/>
      <c r="FV84" s="28"/>
      <c r="FW84" s="28"/>
      <c r="FX84" s="28"/>
      <c r="FY84" s="28"/>
      <c r="FZ84" s="28"/>
      <c r="GA84" s="28"/>
      <c r="GB84" s="28"/>
      <c r="GC84" s="28"/>
      <c r="GD84" s="28"/>
      <c r="GE84" s="28"/>
      <c r="GF84" s="28"/>
      <c r="GG84" s="28"/>
      <c r="GH84" s="28"/>
      <c r="GI84" s="28"/>
      <c r="GJ84" s="28"/>
      <c r="GK84" s="28"/>
      <c r="GL84" s="28"/>
      <c r="GM84" s="28"/>
      <c r="GN84" s="28"/>
      <c r="GO84" s="28"/>
      <c r="GP84" s="28"/>
      <c r="GQ84" s="28"/>
      <c r="GR84" s="28"/>
      <c r="GS84" s="28"/>
      <c r="GT84" s="28"/>
      <c r="GU84" s="28"/>
      <c r="GV84" s="28"/>
      <c r="GW84" s="28"/>
      <c r="GX84" s="28"/>
      <c r="GY84" s="28"/>
      <c r="GZ84" s="28"/>
      <c r="HA84" s="28"/>
      <c r="HB84" s="28"/>
      <c r="HC84" s="28"/>
      <c r="HD84" s="28"/>
      <c r="HE84" s="28"/>
      <c r="HF84" s="28"/>
      <c r="HG84" s="28"/>
      <c r="HH84" s="28"/>
      <c r="HI84" s="28"/>
      <c r="HJ84" s="28"/>
      <c r="HK84" s="28"/>
      <c r="HL84" s="28"/>
      <c r="HM84" s="28"/>
      <c r="HN84" s="28"/>
      <c r="HO84" s="28"/>
      <c r="HP84" s="28"/>
      <c r="HQ84" s="28"/>
      <c r="HR84" s="28"/>
      <c r="HS84" s="28"/>
      <c r="HT84" s="28"/>
      <c r="HU84" s="28"/>
      <c r="HV84" s="28"/>
      <c r="HW84" s="28"/>
      <c r="HX84" s="28"/>
      <c r="HY84" s="28"/>
      <c r="HZ84" s="28"/>
      <c r="IA84" s="28"/>
      <c r="IB84" s="28"/>
      <c r="IC84" s="28"/>
      <c r="ID84" s="28"/>
      <c r="IE84" s="28"/>
      <c r="IF84" s="28"/>
      <c r="IG84" s="28"/>
      <c r="IH84" s="28"/>
      <c r="II84" s="28"/>
      <c r="IJ84" s="28"/>
      <c r="IK84" s="28"/>
      <c r="IL84" s="28"/>
      <c r="IM84" s="28"/>
      <c r="IN84" s="28"/>
      <c r="IO84" s="28"/>
      <c r="IP84" s="28"/>
      <c r="IQ84" s="28"/>
      <c r="IR84" s="28"/>
      <c r="IS84" s="28"/>
      <c r="IT84" s="28"/>
      <c r="IU84" s="28"/>
      <c r="IV84" s="28"/>
    </row>
    <row r="85" spans="1:256" s="4" customFormat="1" x14ac:dyDescent="0.4">
      <c r="A85" s="119"/>
      <c r="B85" s="119"/>
      <c r="C85" s="119"/>
      <c r="D85" s="121" t="s">
        <v>27</v>
      </c>
      <c r="E85" s="119"/>
      <c r="F85" s="119"/>
      <c r="G85" s="119"/>
    </row>
    <row r="86" spans="1:256" s="4" customFormat="1" ht="20.399999999999999" x14ac:dyDescent="0.35">
      <c r="A86" s="122" t="s">
        <v>35</v>
      </c>
      <c r="B86" s="122" t="s">
        <v>4</v>
      </c>
      <c r="C86" s="122" t="s">
        <v>22</v>
      </c>
      <c r="D86" s="123" t="s">
        <v>26</v>
      </c>
      <c r="E86" s="123"/>
      <c r="F86" s="123"/>
      <c r="G86" s="119"/>
    </row>
    <row r="87" spans="1:256" s="4" customFormat="1" ht="123" x14ac:dyDescent="0.35">
      <c r="A87" s="124"/>
      <c r="B87" s="124"/>
      <c r="C87" s="124"/>
      <c r="D87" s="110" t="s">
        <v>86</v>
      </c>
      <c r="E87" s="110" t="s">
        <v>188</v>
      </c>
      <c r="F87" s="110" t="s">
        <v>85</v>
      </c>
      <c r="G87" s="119"/>
    </row>
    <row r="88" spans="1:256" s="4" customFormat="1" x14ac:dyDescent="0.35">
      <c r="A88" s="125">
        <v>1</v>
      </c>
      <c r="B88" s="126">
        <v>2</v>
      </c>
      <c r="C88" s="126">
        <v>3</v>
      </c>
      <c r="D88" s="126">
        <v>4</v>
      </c>
      <c r="E88" s="126">
        <v>5</v>
      </c>
      <c r="F88" s="126">
        <v>6</v>
      </c>
      <c r="G88" s="119"/>
    </row>
    <row r="89" spans="1:256" s="4" customFormat="1" ht="46.5" customHeight="1" x14ac:dyDescent="0.35">
      <c r="A89" s="110">
        <v>1</v>
      </c>
      <c r="B89" s="127" t="s">
        <v>77</v>
      </c>
      <c r="C89" s="115"/>
      <c r="D89" s="115"/>
      <c r="E89" s="128">
        <f>IF(D89=0,0,D89/$D$97)</f>
        <v>0</v>
      </c>
      <c r="F89" s="129">
        <f>C89-D89</f>
        <v>0</v>
      </c>
      <c r="G89" s="119"/>
    </row>
    <row r="90" spans="1:256" s="4" customFormat="1" ht="46.5" customHeight="1" x14ac:dyDescent="0.35">
      <c r="A90" s="110">
        <v>2</v>
      </c>
      <c r="B90" s="114" t="s">
        <v>167</v>
      </c>
      <c r="C90" s="129">
        <f>C80</f>
        <v>800</v>
      </c>
      <c r="D90" s="115"/>
      <c r="E90" s="128">
        <f t="shared" ref="E90:E91" si="0">IF(D90=0,0,D90/$D$97)</f>
        <v>0</v>
      </c>
      <c r="F90" s="129">
        <v>800</v>
      </c>
      <c r="G90" s="119"/>
    </row>
    <row r="91" spans="1:256" s="4" customFormat="1" ht="46.5" customHeight="1" x14ac:dyDescent="0.35">
      <c r="A91" s="110"/>
      <c r="B91" s="114" t="s">
        <v>137</v>
      </c>
      <c r="C91" s="129">
        <f>C121</f>
        <v>0</v>
      </c>
      <c r="D91" s="115"/>
      <c r="E91" s="128">
        <f t="shared" si="0"/>
        <v>0</v>
      </c>
      <c r="F91" s="129"/>
      <c r="G91" s="119"/>
    </row>
    <row r="92" spans="1:256" s="4" customFormat="1" ht="46.5" customHeight="1" x14ac:dyDescent="0.35">
      <c r="A92" s="110">
        <v>4</v>
      </c>
      <c r="B92" s="114" t="s">
        <v>99</v>
      </c>
      <c r="C92" s="129">
        <f>D114</f>
        <v>850000</v>
      </c>
      <c r="D92" s="115">
        <v>350000</v>
      </c>
      <c r="E92" s="128">
        <f>IF(D92=0,0,D92/$D$97)</f>
        <v>1</v>
      </c>
      <c r="F92" s="129">
        <f t="shared" ref="F92:F96" si="1">C92-D92</f>
        <v>500000</v>
      </c>
      <c r="G92" s="119"/>
    </row>
    <row r="93" spans="1:256" s="4" customFormat="1" ht="46.5" customHeight="1" x14ac:dyDescent="0.35">
      <c r="A93" s="110">
        <v>5</v>
      </c>
      <c r="B93" s="114" t="s">
        <v>28</v>
      </c>
      <c r="C93" s="129">
        <f>F133</f>
        <v>20168</v>
      </c>
      <c r="D93" s="115"/>
      <c r="E93" s="128">
        <f>IF(D93=0,0,D93/$D$97)</f>
        <v>0</v>
      </c>
      <c r="F93" s="129">
        <f t="shared" si="1"/>
        <v>20168</v>
      </c>
      <c r="G93" s="119"/>
    </row>
    <row r="94" spans="1:256" s="4" customFormat="1" ht="46.5" customHeight="1" x14ac:dyDescent="0.35">
      <c r="A94" s="110">
        <v>3</v>
      </c>
      <c r="B94" s="114" t="s">
        <v>98</v>
      </c>
      <c r="C94" s="129">
        <f>C81</f>
        <v>10000</v>
      </c>
      <c r="D94" s="115"/>
      <c r="E94" s="128">
        <f>IF(D94=0,0,D94/$D$97)</f>
        <v>0</v>
      </c>
      <c r="F94" s="129">
        <f>C94-D94</f>
        <v>10000</v>
      </c>
      <c r="G94" s="119"/>
    </row>
    <row r="95" spans="1:256" s="4" customFormat="1" ht="46.5" customHeight="1" x14ac:dyDescent="0.35">
      <c r="A95" s="110">
        <v>6</v>
      </c>
      <c r="B95" s="114" t="s">
        <v>76</v>
      </c>
      <c r="C95" s="129">
        <f>G66</f>
        <v>0</v>
      </c>
      <c r="D95" s="115"/>
      <c r="E95" s="128">
        <f>IF(D95=0,0,D95/$D$97)</f>
        <v>0</v>
      </c>
      <c r="F95" s="129">
        <f t="shared" si="1"/>
        <v>0</v>
      </c>
      <c r="G95" s="119"/>
    </row>
    <row r="96" spans="1:256" s="4" customFormat="1" ht="46.5" customHeight="1" x14ac:dyDescent="0.35">
      <c r="A96" s="110">
        <v>7</v>
      </c>
      <c r="B96" s="114" t="s">
        <v>78</v>
      </c>
      <c r="C96" s="129">
        <f>C122-C121</f>
        <v>0</v>
      </c>
      <c r="D96" s="115"/>
      <c r="E96" s="128">
        <f>IF(D96=0,0,D96/$D$97)</f>
        <v>0</v>
      </c>
      <c r="F96" s="129">
        <f t="shared" si="1"/>
        <v>0</v>
      </c>
      <c r="G96" s="119"/>
    </row>
    <row r="97" spans="1:256" s="3" customFormat="1" ht="46.5" customHeight="1" x14ac:dyDescent="0.25">
      <c r="A97" s="130"/>
      <c r="B97" s="131" t="s">
        <v>6</v>
      </c>
      <c r="C97" s="129">
        <f>SUM(C89:C96)</f>
        <v>880968</v>
      </c>
      <c r="D97" s="129">
        <f>SUM(D89:D96)</f>
        <v>350000</v>
      </c>
      <c r="E97" s="128">
        <v>1</v>
      </c>
      <c r="F97" s="129">
        <f>SUM(F89:F96)</f>
        <v>530968</v>
      </c>
      <c r="G97" s="111"/>
    </row>
    <row r="98" spans="1:256" s="6" customFormat="1" ht="15.75" customHeight="1" x14ac:dyDescent="0.25">
      <c r="A98" s="132"/>
      <c r="B98" s="132"/>
      <c r="C98" s="132"/>
      <c r="D98" s="132"/>
      <c r="E98" s="132"/>
      <c r="F98" s="132"/>
      <c r="G98" s="132"/>
    </row>
    <row r="99" spans="1:256" s="6" customFormat="1" ht="41.25" customHeight="1" x14ac:dyDescent="0.25">
      <c r="A99" s="111"/>
      <c r="B99" s="133" t="s">
        <v>189</v>
      </c>
      <c r="C99" s="133"/>
      <c r="D99" s="133"/>
      <c r="E99" s="133"/>
      <c r="F99" s="133"/>
      <c r="G99" s="132"/>
    </row>
    <row r="100" spans="1:256" s="6" customFormat="1" ht="51.75" customHeight="1" x14ac:dyDescent="0.25">
      <c r="A100" s="111"/>
      <c r="B100" s="134" t="s">
        <v>92</v>
      </c>
      <c r="C100" s="134"/>
      <c r="D100" s="134"/>
      <c r="E100" s="134"/>
      <c r="F100" s="134"/>
      <c r="G100" s="132"/>
    </row>
    <row r="101" spans="1:256" s="6" customFormat="1" ht="51.75" customHeight="1" x14ac:dyDescent="0.25">
      <c r="A101" s="111"/>
      <c r="B101" s="134" t="s">
        <v>93</v>
      </c>
      <c r="C101" s="134"/>
      <c r="D101" s="134"/>
      <c r="E101" s="134"/>
      <c r="F101" s="134"/>
      <c r="G101" s="132"/>
    </row>
    <row r="102" spans="1:256" s="6" customFormat="1" ht="51.75" customHeight="1" x14ac:dyDescent="0.25">
      <c r="A102" s="111"/>
      <c r="B102" s="134" t="s">
        <v>94</v>
      </c>
      <c r="C102" s="134"/>
      <c r="D102" s="134"/>
      <c r="E102" s="134"/>
      <c r="F102" s="134"/>
      <c r="G102" s="132"/>
    </row>
    <row r="103" spans="1:256" s="6" customFormat="1" ht="51.75" customHeight="1" x14ac:dyDescent="0.25">
      <c r="A103" s="111"/>
      <c r="B103" s="134" t="s">
        <v>97</v>
      </c>
      <c r="C103" s="134"/>
      <c r="D103" s="134"/>
      <c r="E103" s="134"/>
      <c r="F103" s="134"/>
      <c r="G103" s="132"/>
    </row>
    <row r="104" spans="1:256" s="6" customFormat="1" ht="51.75" customHeight="1" x14ac:dyDescent="0.25">
      <c r="A104" s="111"/>
      <c r="B104" s="134" t="s">
        <v>95</v>
      </c>
      <c r="C104" s="134"/>
      <c r="D104" s="134"/>
      <c r="E104" s="134"/>
      <c r="F104" s="134"/>
      <c r="G104" s="132"/>
    </row>
    <row r="105" spans="1:256" s="6" customFormat="1" ht="51.75" customHeight="1" x14ac:dyDescent="0.25">
      <c r="A105" s="111"/>
      <c r="B105" s="134" t="s">
        <v>96</v>
      </c>
      <c r="C105" s="134"/>
      <c r="D105" s="134"/>
      <c r="E105" s="134"/>
      <c r="F105" s="134"/>
      <c r="G105" s="132"/>
    </row>
    <row r="106" spans="1:256" s="6" customFormat="1" ht="15.75" customHeight="1" x14ac:dyDescent="0.25">
      <c r="A106" s="132"/>
      <c r="B106" s="132"/>
      <c r="C106" s="132"/>
      <c r="D106" s="132"/>
      <c r="E106" s="132"/>
      <c r="F106" s="132"/>
      <c r="G106" s="132"/>
    </row>
    <row r="107" spans="1:256" s="4" customFormat="1" ht="21.6" x14ac:dyDescent="0.45">
      <c r="A107" s="106" t="s">
        <v>101</v>
      </c>
      <c r="B107" s="106"/>
      <c r="C107" s="106"/>
      <c r="D107" s="106"/>
      <c r="E107" s="106"/>
      <c r="F107" s="106"/>
      <c r="G107" s="106"/>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c r="AT107" s="28"/>
      <c r="AU107" s="28"/>
      <c r="AV107" s="28"/>
      <c r="AW107" s="28"/>
      <c r="AX107" s="28"/>
      <c r="AY107" s="28"/>
      <c r="AZ107" s="28"/>
      <c r="BA107" s="28"/>
      <c r="BB107" s="28"/>
      <c r="BC107" s="28"/>
      <c r="BD107" s="28"/>
      <c r="BE107" s="28"/>
      <c r="BF107" s="28"/>
      <c r="BG107" s="28"/>
      <c r="BH107" s="28"/>
      <c r="BI107" s="28"/>
      <c r="BJ107" s="28"/>
      <c r="BK107" s="28"/>
      <c r="BL107" s="28"/>
      <c r="BM107" s="28"/>
      <c r="BN107" s="28"/>
      <c r="BO107" s="28"/>
      <c r="BP107" s="28"/>
      <c r="BQ107" s="28"/>
      <c r="BR107" s="28"/>
      <c r="BS107" s="28"/>
      <c r="BT107" s="28"/>
      <c r="BU107" s="28"/>
      <c r="BV107" s="28"/>
      <c r="BW107" s="28"/>
      <c r="BX107" s="28"/>
      <c r="BY107" s="28"/>
      <c r="BZ107" s="28"/>
      <c r="CA107" s="28"/>
      <c r="CB107" s="28"/>
      <c r="CC107" s="28"/>
      <c r="CD107" s="28"/>
      <c r="CE107" s="28"/>
      <c r="CF107" s="28"/>
      <c r="CG107" s="28"/>
      <c r="CH107" s="28"/>
      <c r="CI107" s="28"/>
      <c r="CJ107" s="28"/>
      <c r="CK107" s="28"/>
      <c r="CL107" s="28"/>
      <c r="CM107" s="28"/>
      <c r="CN107" s="28"/>
      <c r="CO107" s="28"/>
      <c r="CP107" s="28"/>
      <c r="CQ107" s="28"/>
      <c r="CR107" s="28"/>
      <c r="CS107" s="28"/>
      <c r="CT107" s="28"/>
      <c r="CU107" s="28"/>
      <c r="CV107" s="28"/>
      <c r="CW107" s="28"/>
      <c r="CX107" s="28"/>
      <c r="CY107" s="28"/>
      <c r="CZ107" s="28"/>
      <c r="DA107" s="28"/>
      <c r="DB107" s="28"/>
      <c r="DC107" s="28"/>
      <c r="DD107" s="28"/>
      <c r="DE107" s="28"/>
      <c r="DF107" s="28"/>
      <c r="DG107" s="28"/>
      <c r="DH107" s="28"/>
      <c r="DI107" s="28"/>
      <c r="DJ107" s="28"/>
      <c r="DK107" s="28"/>
      <c r="DL107" s="28"/>
      <c r="DM107" s="28"/>
      <c r="DN107" s="28"/>
      <c r="DO107" s="28"/>
      <c r="DP107" s="28"/>
      <c r="DQ107" s="28"/>
      <c r="DR107" s="28"/>
      <c r="DS107" s="28"/>
      <c r="DT107" s="28"/>
      <c r="DU107" s="28"/>
      <c r="DV107" s="28"/>
      <c r="DW107" s="28"/>
      <c r="DX107" s="28"/>
      <c r="DY107" s="28"/>
      <c r="DZ107" s="28"/>
      <c r="EA107" s="28"/>
      <c r="EB107" s="28"/>
      <c r="EC107" s="28"/>
      <c r="ED107" s="28"/>
      <c r="EE107" s="28"/>
      <c r="EF107" s="28"/>
      <c r="EG107" s="28"/>
      <c r="EH107" s="28"/>
      <c r="EI107" s="28"/>
      <c r="EJ107" s="28"/>
      <c r="EK107" s="28"/>
      <c r="EL107" s="28"/>
      <c r="EM107" s="28"/>
      <c r="EN107" s="28"/>
      <c r="EO107" s="28"/>
      <c r="EP107" s="28"/>
      <c r="EQ107" s="28"/>
      <c r="ER107" s="28"/>
      <c r="ES107" s="28"/>
      <c r="ET107" s="28"/>
      <c r="EU107" s="28"/>
      <c r="EV107" s="28"/>
      <c r="EW107" s="28"/>
      <c r="EX107" s="28"/>
      <c r="EY107" s="28"/>
      <c r="EZ107" s="28"/>
      <c r="FA107" s="28"/>
      <c r="FB107" s="28"/>
      <c r="FC107" s="28"/>
      <c r="FD107" s="28"/>
      <c r="FE107" s="28"/>
      <c r="FF107" s="28"/>
      <c r="FG107" s="28"/>
      <c r="FH107" s="28"/>
      <c r="FI107" s="28"/>
      <c r="FJ107" s="28"/>
      <c r="FK107" s="28"/>
      <c r="FL107" s="28"/>
      <c r="FM107" s="28"/>
      <c r="FN107" s="28"/>
      <c r="FO107" s="28"/>
      <c r="FP107" s="28"/>
      <c r="FQ107" s="28"/>
      <c r="FR107" s="28"/>
      <c r="FS107" s="28"/>
      <c r="FT107" s="28"/>
      <c r="FU107" s="28"/>
      <c r="FV107" s="28"/>
      <c r="FW107" s="28"/>
      <c r="FX107" s="28"/>
      <c r="FY107" s="28"/>
      <c r="FZ107" s="28"/>
      <c r="GA107" s="28"/>
      <c r="GB107" s="28"/>
      <c r="GC107" s="28"/>
      <c r="GD107" s="28"/>
      <c r="GE107" s="28"/>
      <c r="GF107" s="28"/>
      <c r="GG107" s="28"/>
      <c r="GH107" s="28"/>
      <c r="GI107" s="28"/>
      <c r="GJ107" s="28"/>
      <c r="GK107" s="28"/>
      <c r="GL107" s="28"/>
      <c r="GM107" s="28"/>
      <c r="GN107" s="28"/>
      <c r="GO107" s="28"/>
      <c r="GP107" s="28"/>
      <c r="GQ107" s="28"/>
      <c r="GR107" s="28"/>
      <c r="GS107" s="28"/>
      <c r="GT107" s="28"/>
      <c r="GU107" s="28"/>
      <c r="GV107" s="28"/>
      <c r="GW107" s="28"/>
      <c r="GX107" s="28"/>
      <c r="GY107" s="28"/>
      <c r="GZ107" s="28"/>
      <c r="HA107" s="28"/>
      <c r="HB107" s="28"/>
      <c r="HC107" s="28"/>
      <c r="HD107" s="28"/>
      <c r="HE107" s="28"/>
      <c r="HF107" s="28"/>
      <c r="HG107" s="28"/>
      <c r="HH107" s="28"/>
      <c r="HI107" s="28"/>
      <c r="HJ107" s="28"/>
      <c r="HK107" s="28"/>
      <c r="HL107" s="28"/>
      <c r="HM107" s="28"/>
      <c r="HN107" s="28"/>
      <c r="HO107" s="28"/>
      <c r="HP107" s="28"/>
      <c r="HQ107" s="28"/>
      <c r="HR107" s="28"/>
      <c r="HS107" s="28"/>
      <c r="HT107" s="28"/>
      <c r="HU107" s="28"/>
      <c r="HV107" s="28"/>
      <c r="HW107" s="28"/>
      <c r="HX107" s="28"/>
      <c r="HY107" s="28"/>
      <c r="HZ107" s="28"/>
      <c r="IA107" s="28"/>
      <c r="IB107" s="28"/>
      <c r="IC107" s="28"/>
      <c r="ID107" s="28"/>
      <c r="IE107" s="28"/>
      <c r="IF107" s="28"/>
      <c r="IG107" s="28"/>
      <c r="IH107" s="28"/>
      <c r="II107" s="28"/>
      <c r="IJ107" s="28"/>
      <c r="IK107" s="28"/>
      <c r="IL107" s="28"/>
      <c r="IM107" s="28"/>
      <c r="IN107" s="28"/>
      <c r="IO107" s="28"/>
      <c r="IP107" s="28"/>
      <c r="IQ107" s="28"/>
      <c r="IR107" s="28"/>
      <c r="IS107" s="28"/>
      <c r="IT107" s="28"/>
      <c r="IU107" s="28"/>
      <c r="IV107" s="28"/>
    </row>
    <row r="108" spans="1:256" s="4" customFormat="1" x14ac:dyDescent="0.25">
      <c r="A108" s="104"/>
      <c r="B108" s="135" t="s">
        <v>100</v>
      </c>
      <c r="C108" s="104"/>
      <c r="D108" s="104"/>
      <c r="E108" s="104"/>
      <c r="F108" s="104"/>
      <c r="G108" s="104"/>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c r="HC108" s="2"/>
      <c r="HD108" s="2"/>
      <c r="HE108" s="2"/>
      <c r="HF108" s="2"/>
      <c r="HG108" s="2"/>
      <c r="HH108" s="2"/>
      <c r="HI108" s="2"/>
      <c r="HJ108" s="2"/>
      <c r="HK108" s="2"/>
      <c r="HL108" s="2"/>
      <c r="HM108" s="2"/>
      <c r="HN108" s="2"/>
      <c r="HO108" s="2"/>
      <c r="HP108" s="2"/>
      <c r="HQ108" s="2"/>
      <c r="HR108" s="2"/>
      <c r="HS108" s="2"/>
      <c r="HT108" s="2"/>
      <c r="HU108" s="2"/>
      <c r="HV108" s="2"/>
      <c r="HW108" s="2"/>
      <c r="HX108" s="2"/>
      <c r="HY108" s="2"/>
      <c r="HZ108" s="2"/>
      <c r="IA108" s="2"/>
      <c r="IB108" s="2"/>
      <c r="IC108" s="2"/>
      <c r="ID108" s="2"/>
      <c r="IE108" s="2"/>
      <c r="IF108" s="2"/>
      <c r="IG108" s="2"/>
      <c r="IH108" s="2"/>
      <c r="II108" s="2"/>
      <c r="IJ108" s="2"/>
      <c r="IK108" s="2"/>
      <c r="IL108" s="2"/>
      <c r="IM108" s="2"/>
      <c r="IN108" s="2"/>
      <c r="IO108" s="2"/>
      <c r="IP108" s="2"/>
      <c r="IQ108" s="2"/>
      <c r="IR108" s="2"/>
      <c r="IS108" s="2"/>
      <c r="IT108" s="2"/>
      <c r="IU108" s="2"/>
      <c r="IV108" s="2"/>
    </row>
    <row r="109" spans="1:256" s="4" customFormat="1" x14ac:dyDescent="0.25">
      <c r="A109" s="104"/>
      <c r="B109" s="135" t="s">
        <v>87</v>
      </c>
      <c r="C109" s="104"/>
      <c r="D109" s="104"/>
      <c r="E109" s="104"/>
      <c r="F109" s="104"/>
      <c r="G109" s="104"/>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c r="HC109" s="2"/>
      <c r="HD109" s="2"/>
      <c r="HE109" s="2"/>
      <c r="HF109" s="2"/>
      <c r="HG109" s="2"/>
      <c r="HH109" s="2"/>
      <c r="HI109" s="2"/>
      <c r="HJ109" s="2"/>
      <c r="HK109" s="2"/>
      <c r="HL109" s="2"/>
      <c r="HM109" s="2"/>
      <c r="HN109" s="2"/>
      <c r="HO109" s="2"/>
      <c r="HP109" s="2"/>
      <c r="HQ109" s="2"/>
      <c r="HR109" s="2"/>
      <c r="HS109" s="2"/>
      <c r="HT109" s="2"/>
      <c r="HU109" s="2"/>
      <c r="HV109" s="2"/>
      <c r="HW109" s="2"/>
      <c r="HX109" s="2"/>
      <c r="HY109" s="2"/>
      <c r="HZ109" s="2"/>
      <c r="IA109" s="2"/>
      <c r="IB109" s="2"/>
      <c r="IC109" s="2"/>
      <c r="ID109" s="2"/>
      <c r="IE109" s="2"/>
      <c r="IF109" s="2"/>
      <c r="IG109" s="2"/>
      <c r="IH109" s="2"/>
      <c r="II109" s="2"/>
      <c r="IJ109" s="2"/>
      <c r="IK109" s="2"/>
      <c r="IL109" s="2"/>
      <c r="IM109" s="2"/>
      <c r="IN109" s="2"/>
      <c r="IO109" s="2"/>
      <c r="IP109" s="2"/>
      <c r="IQ109" s="2"/>
      <c r="IR109" s="2"/>
      <c r="IS109" s="2"/>
      <c r="IT109" s="2"/>
      <c r="IU109" s="2"/>
      <c r="IV109" s="2"/>
    </row>
    <row r="110" spans="1:256" s="4" customFormat="1" ht="21.6" thickBot="1" x14ac:dyDescent="0.45">
      <c r="A110" s="136"/>
      <c r="B110" s="136"/>
      <c r="C110" s="136"/>
      <c r="D110" s="121" t="s">
        <v>29</v>
      </c>
      <c r="E110" s="119"/>
      <c r="F110" s="119"/>
      <c r="G110" s="119"/>
    </row>
    <row r="111" spans="1:256" s="6" customFormat="1" ht="61.2" x14ac:dyDescent="0.25">
      <c r="A111" s="137" t="s">
        <v>35</v>
      </c>
      <c r="B111" s="138" t="s">
        <v>30</v>
      </c>
      <c r="C111" s="139" t="s">
        <v>31</v>
      </c>
      <c r="D111" s="139" t="s">
        <v>32</v>
      </c>
      <c r="E111" s="132"/>
      <c r="F111" s="132"/>
      <c r="G111" s="132"/>
    </row>
    <row r="112" spans="1:256" s="4" customFormat="1" x14ac:dyDescent="0.4">
      <c r="A112" s="140">
        <v>1</v>
      </c>
      <c r="B112" s="141">
        <v>2</v>
      </c>
      <c r="C112" s="112">
        <v>3</v>
      </c>
      <c r="D112" s="112">
        <v>4</v>
      </c>
      <c r="E112" s="142"/>
      <c r="F112" s="119"/>
      <c r="G112" s="119"/>
    </row>
    <row r="113" spans="1:256" s="7" customFormat="1" ht="24" customHeight="1" x14ac:dyDescent="0.35">
      <c r="A113" s="143">
        <v>1</v>
      </c>
      <c r="B113" s="144" t="s">
        <v>158</v>
      </c>
      <c r="C113" s="145" t="s">
        <v>159</v>
      </c>
      <c r="D113" s="146">
        <v>850000</v>
      </c>
      <c r="E113" s="142"/>
      <c r="F113" s="119"/>
      <c r="G113" s="119"/>
    </row>
    <row r="114" spans="1:256" s="4" customFormat="1" x14ac:dyDescent="0.4">
      <c r="A114" s="147"/>
      <c r="B114" s="117" t="s">
        <v>18</v>
      </c>
      <c r="C114" s="147"/>
      <c r="D114" s="148">
        <f>SUM(D113:D113)</f>
        <v>850000</v>
      </c>
      <c r="E114" s="119"/>
      <c r="F114" s="119"/>
      <c r="G114" s="119"/>
    </row>
    <row r="115" spans="1:256" s="4" customFormat="1" x14ac:dyDescent="0.35">
      <c r="A115" s="149"/>
      <c r="B115" s="150"/>
      <c r="C115" s="142"/>
      <c r="D115" s="142"/>
      <c r="E115" s="119"/>
      <c r="F115" s="119"/>
      <c r="G115" s="119"/>
    </row>
    <row r="116" spans="1:256" s="4" customFormat="1" ht="18" customHeight="1" x14ac:dyDescent="0.45">
      <c r="A116" s="106" t="s">
        <v>102</v>
      </c>
      <c r="B116" s="106"/>
      <c r="C116" s="106"/>
      <c r="D116" s="106"/>
      <c r="E116" s="106"/>
      <c r="F116" s="106"/>
      <c r="G116" s="106"/>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28"/>
      <c r="AZ116" s="28"/>
      <c r="BA116" s="28"/>
      <c r="BB116" s="28"/>
      <c r="BC116" s="28"/>
      <c r="BD116" s="28"/>
      <c r="BE116" s="28"/>
      <c r="BF116" s="28"/>
      <c r="BG116" s="28"/>
      <c r="BH116" s="28"/>
      <c r="BI116" s="28"/>
      <c r="BJ116" s="28"/>
      <c r="BK116" s="28"/>
      <c r="BL116" s="28"/>
      <c r="BM116" s="28"/>
      <c r="BN116" s="28"/>
      <c r="BO116" s="28"/>
      <c r="BP116" s="28"/>
      <c r="BQ116" s="28"/>
      <c r="BR116" s="28"/>
      <c r="BS116" s="28"/>
      <c r="BT116" s="28"/>
      <c r="BU116" s="28"/>
      <c r="BV116" s="28"/>
      <c r="BW116" s="28"/>
      <c r="BX116" s="28"/>
      <c r="BY116" s="28"/>
      <c r="BZ116" s="28"/>
      <c r="CA116" s="28"/>
      <c r="CB116" s="28"/>
      <c r="CC116" s="28"/>
      <c r="CD116" s="28"/>
      <c r="CE116" s="28"/>
      <c r="CF116" s="28"/>
      <c r="CG116" s="28"/>
      <c r="CH116" s="28"/>
      <c r="CI116" s="28"/>
      <c r="CJ116" s="28"/>
      <c r="CK116" s="28"/>
      <c r="CL116" s="28"/>
      <c r="CM116" s="28"/>
      <c r="CN116" s="28"/>
      <c r="CO116" s="28"/>
      <c r="CP116" s="28"/>
      <c r="CQ116" s="28"/>
      <c r="CR116" s="28"/>
      <c r="CS116" s="28"/>
      <c r="CT116" s="28"/>
      <c r="CU116" s="28"/>
      <c r="CV116" s="28"/>
      <c r="CW116" s="28"/>
      <c r="CX116" s="28"/>
      <c r="CY116" s="28"/>
      <c r="CZ116" s="28"/>
      <c r="DA116" s="28"/>
      <c r="DB116" s="28"/>
      <c r="DC116" s="28"/>
      <c r="DD116" s="28"/>
      <c r="DE116" s="28"/>
      <c r="DF116" s="28"/>
      <c r="DG116" s="28"/>
      <c r="DH116" s="28"/>
      <c r="DI116" s="28"/>
      <c r="DJ116" s="28"/>
      <c r="DK116" s="28"/>
      <c r="DL116" s="28"/>
      <c r="DM116" s="28"/>
      <c r="DN116" s="28"/>
      <c r="DO116" s="28"/>
      <c r="DP116" s="28"/>
      <c r="DQ116" s="28"/>
      <c r="DR116" s="28"/>
      <c r="DS116" s="28"/>
      <c r="DT116" s="28"/>
      <c r="DU116" s="28"/>
      <c r="DV116" s="28"/>
      <c r="DW116" s="28"/>
      <c r="DX116" s="28"/>
      <c r="DY116" s="28"/>
      <c r="DZ116" s="28"/>
      <c r="EA116" s="28"/>
      <c r="EB116" s="28"/>
      <c r="EC116" s="28"/>
      <c r="ED116" s="28"/>
      <c r="EE116" s="28"/>
      <c r="EF116" s="28"/>
      <c r="EG116" s="28"/>
      <c r="EH116" s="28"/>
      <c r="EI116" s="28"/>
      <c r="EJ116" s="28"/>
      <c r="EK116" s="28"/>
      <c r="EL116" s="28"/>
      <c r="EM116" s="28"/>
      <c r="EN116" s="28"/>
      <c r="EO116" s="28"/>
      <c r="EP116" s="28"/>
      <c r="EQ116" s="28"/>
      <c r="ER116" s="28"/>
      <c r="ES116" s="28"/>
      <c r="ET116" s="28"/>
      <c r="EU116" s="28"/>
      <c r="EV116" s="28"/>
      <c r="EW116" s="28"/>
      <c r="EX116" s="28"/>
      <c r="EY116" s="28"/>
      <c r="EZ116" s="28"/>
      <c r="FA116" s="28"/>
      <c r="FB116" s="28"/>
      <c r="FC116" s="28"/>
      <c r="FD116" s="28"/>
      <c r="FE116" s="28"/>
      <c r="FF116" s="28"/>
      <c r="FG116" s="28"/>
      <c r="FH116" s="28"/>
      <c r="FI116" s="28"/>
      <c r="FJ116" s="28"/>
      <c r="FK116" s="28"/>
      <c r="FL116" s="28"/>
      <c r="FM116" s="28"/>
      <c r="FN116" s="28"/>
      <c r="FO116" s="28"/>
      <c r="FP116" s="28"/>
      <c r="FQ116" s="28"/>
      <c r="FR116" s="28"/>
      <c r="FS116" s="28"/>
      <c r="FT116" s="28"/>
      <c r="FU116" s="28"/>
      <c r="FV116" s="28"/>
      <c r="FW116" s="28"/>
      <c r="FX116" s="28"/>
      <c r="FY116" s="28"/>
      <c r="FZ116" s="28"/>
      <c r="GA116" s="28"/>
      <c r="GB116" s="28"/>
      <c r="GC116" s="28"/>
      <c r="GD116" s="28"/>
      <c r="GE116" s="28"/>
      <c r="GF116" s="28"/>
      <c r="GG116" s="28"/>
      <c r="GH116" s="28"/>
      <c r="GI116" s="28"/>
      <c r="GJ116" s="28"/>
      <c r="GK116" s="28"/>
      <c r="GL116" s="28"/>
      <c r="GM116" s="28"/>
      <c r="GN116" s="28"/>
      <c r="GO116" s="28"/>
      <c r="GP116" s="28"/>
      <c r="GQ116" s="28"/>
      <c r="GR116" s="28"/>
      <c r="GS116" s="28"/>
      <c r="GT116" s="28"/>
      <c r="GU116" s="28"/>
      <c r="GV116" s="28"/>
      <c r="GW116" s="28"/>
      <c r="GX116" s="28"/>
      <c r="GY116" s="28"/>
      <c r="GZ116" s="28"/>
      <c r="HA116" s="28"/>
      <c r="HB116" s="28"/>
      <c r="HC116" s="28"/>
      <c r="HD116" s="28"/>
      <c r="HE116" s="28"/>
      <c r="HF116" s="28"/>
      <c r="HG116" s="28"/>
      <c r="HH116" s="28"/>
      <c r="HI116" s="28"/>
      <c r="HJ116" s="28"/>
      <c r="HK116" s="28"/>
      <c r="HL116" s="28"/>
      <c r="HM116" s="28"/>
      <c r="HN116" s="28"/>
      <c r="HO116" s="28"/>
      <c r="HP116" s="28"/>
      <c r="HQ116" s="28"/>
      <c r="HR116" s="28"/>
      <c r="HS116" s="28"/>
      <c r="HT116" s="28"/>
      <c r="HU116" s="28"/>
      <c r="HV116" s="28"/>
      <c r="HW116" s="28"/>
      <c r="HX116" s="28"/>
      <c r="HY116" s="28"/>
      <c r="HZ116" s="28"/>
      <c r="IA116" s="28"/>
      <c r="IB116" s="28"/>
      <c r="IC116" s="28"/>
      <c r="ID116" s="28"/>
      <c r="IE116" s="28"/>
      <c r="IF116" s="28"/>
      <c r="IG116" s="28"/>
      <c r="IH116" s="28"/>
      <c r="II116" s="28"/>
      <c r="IJ116" s="28"/>
      <c r="IK116" s="28"/>
      <c r="IL116" s="28"/>
      <c r="IM116" s="28"/>
      <c r="IN116" s="28"/>
      <c r="IO116" s="28"/>
      <c r="IP116" s="28"/>
      <c r="IQ116" s="28"/>
      <c r="IR116" s="28"/>
      <c r="IS116" s="28"/>
      <c r="IT116" s="28"/>
      <c r="IU116" s="28"/>
      <c r="IV116" s="28"/>
    </row>
    <row r="117" spans="1:256" s="4" customFormat="1" ht="18" customHeight="1" x14ac:dyDescent="0.25">
      <c r="A117" s="151"/>
      <c r="B117" s="152" t="s">
        <v>133</v>
      </c>
      <c r="C117" s="151"/>
      <c r="D117" s="151"/>
      <c r="E117" s="151"/>
      <c r="F117" s="151"/>
      <c r="G117" s="151"/>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row>
    <row r="118" spans="1:256" s="8" customFormat="1" x14ac:dyDescent="0.4">
      <c r="A118" s="153"/>
      <c r="B118" s="153"/>
      <c r="C118" s="154" t="s">
        <v>33</v>
      </c>
      <c r="D118" s="149"/>
      <c r="E118" s="119"/>
      <c r="F118" s="149"/>
      <c r="G118" s="149"/>
    </row>
    <row r="119" spans="1:256" s="3" customFormat="1" ht="40.799999999999997" x14ac:dyDescent="0.25">
      <c r="A119" s="110" t="s">
        <v>35</v>
      </c>
      <c r="B119" s="110" t="s">
        <v>30</v>
      </c>
      <c r="C119" s="110" t="s">
        <v>34</v>
      </c>
      <c r="D119" s="111"/>
      <c r="E119" s="111"/>
      <c r="F119" s="111"/>
      <c r="G119" s="111"/>
    </row>
    <row r="120" spans="1:256" s="5" customFormat="1" x14ac:dyDescent="0.4">
      <c r="A120" s="112">
        <v>1</v>
      </c>
      <c r="B120" s="112">
        <v>2</v>
      </c>
      <c r="C120" s="112">
        <v>3</v>
      </c>
      <c r="D120" s="119"/>
      <c r="E120" s="142"/>
      <c r="F120" s="113"/>
      <c r="G120" s="113"/>
    </row>
    <row r="121" spans="1:256" s="5" customFormat="1" ht="40.799999999999997" x14ac:dyDescent="0.4">
      <c r="A121" s="116">
        <v>1</v>
      </c>
      <c r="B121" s="155" t="s">
        <v>105</v>
      </c>
      <c r="C121" s="146">
        <v>0</v>
      </c>
      <c r="D121" s="119"/>
      <c r="E121" s="142"/>
      <c r="F121" s="113"/>
      <c r="G121" s="113"/>
    </row>
    <row r="122" spans="1:256" s="4" customFormat="1" x14ac:dyDescent="0.4">
      <c r="A122" s="147"/>
      <c r="B122" s="117" t="s">
        <v>18</v>
      </c>
      <c r="C122" s="148">
        <f>SUM(C121:C121)</f>
        <v>0</v>
      </c>
      <c r="D122" s="119"/>
      <c r="E122" s="119"/>
      <c r="F122" s="119"/>
      <c r="G122" s="119"/>
    </row>
    <row r="123" spans="1:256" s="4" customFormat="1" ht="20.399999999999999" x14ac:dyDescent="0.35">
      <c r="A123" s="149"/>
      <c r="B123" s="142"/>
      <c r="C123" s="142"/>
      <c r="D123" s="119"/>
      <c r="E123" s="119"/>
      <c r="F123" s="119"/>
      <c r="G123" s="119"/>
    </row>
    <row r="124" spans="1:256" s="4" customFormat="1" ht="17.25" customHeight="1" x14ac:dyDescent="0.45">
      <c r="A124" s="106" t="s">
        <v>103</v>
      </c>
      <c r="B124" s="106"/>
      <c r="C124" s="106"/>
      <c r="D124" s="106"/>
      <c r="E124" s="106"/>
      <c r="F124" s="106"/>
      <c r="G124" s="106"/>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c r="AG124" s="28"/>
      <c r="AH124" s="28"/>
      <c r="AI124" s="28"/>
      <c r="AJ124" s="28"/>
      <c r="AK124" s="28"/>
      <c r="AL124" s="28"/>
      <c r="AM124" s="28"/>
      <c r="AN124" s="28"/>
      <c r="AO124" s="28"/>
      <c r="AP124" s="28"/>
      <c r="AQ124" s="28"/>
      <c r="AR124" s="28"/>
      <c r="AS124" s="28"/>
      <c r="AT124" s="28"/>
      <c r="AU124" s="28"/>
      <c r="AV124" s="28"/>
      <c r="AW124" s="28"/>
      <c r="AX124" s="28"/>
      <c r="AY124" s="28"/>
      <c r="AZ124" s="28"/>
      <c r="BA124" s="28"/>
      <c r="BB124" s="28"/>
      <c r="BC124" s="28"/>
      <c r="BD124" s="28"/>
      <c r="BE124" s="28"/>
      <c r="BF124" s="28"/>
      <c r="BG124" s="28"/>
      <c r="BH124" s="28"/>
      <c r="BI124" s="28"/>
      <c r="BJ124" s="28"/>
      <c r="BK124" s="28"/>
      <c r="BL124" s="28"/>
      <c r="BM124" s="28"/>
      <c r="BN124" s="28"/>
      <c r="BO124" s="28"/>
      <c r="BP124" s="28"/>
      <c r="BQ124" s="28"/>
      <c r="BR124" s="28"/>
      <c r="BS124" s="28"/>
      <c r="BT124" s="28"/>
      <c r="BU124" s="28"/>
      <c r="BV124" s="28"/>
      <c r="BW124" s="28"/>
      <c r="BX124" s="28"/>
      <c r="BY124" s="28"/>
      <c r="BZ124" s="28"/>
      <c r="CA124" s="28"/>
      <c r="CB124" s="28"/>
      <c r="CC124" s="28"/>
      <c r="CD124" s="28"/>
      <c r="CE124" s="28"/>
      <c r="CF124" s="28"/>
      <c r="CG124" s="28"/>
      <c r="CH124" s="28"/>
      <c r="CI124" s="28"/>
      <c r="CJ124" s="28"/>
      <c r="CK124" s="28"/>
      <c r="CL124" s="28"/>
      <c r="CM124" s="28"/>
      <c r="CN124" s="28"/>
      <c r="CO124" s="28"/>
      <c r="CP124" s="28"/>
      <c r="CQ124" s="28"/>
      <c r="CR124" s="28"/>
      <c r="CS124" s="28"/>
      <c r="CT124" s="28"/>
      <c r="CU124" s="28"/>
      <c r="CV124" s="28"/>
      <c r="CW124" s="28"/>
      <c r="CX124" s="28"/>
      <c r="CY124" s="28"/>
      <c r="CZ124" s="28"/>
      <c r="DA124" s="28"/>
      <c r="DB124" s="28"/>
      <c r="DC124" s="28"/>
      <c r="DD124" s="28"/>
      <c r="DE124" s="28"/>
      <c r="DF124" s="28"/>
      <c r="DG124" s="28"/>
      <c r="DH124" s="28"/>
      <c r="DI124" s="28"/>
      <c r="DJ124" s="28"/>
      <c r="DK124" s="28"/>
      <c r="DL124" s="28"/>
      <c r="DM124" s="28"/>
      <c r="DN124" s="28"/>
      <c r="DO124" s="28"/>
      <c r="DP124" s="28"/>
      <c r="DQ124" s="28"/>
      <c r="DR124" s="28"/>
      <c r="DS124" s="28"/>
      <c r="DT124" s="28"/>
      <c r="DU124" s="28"/>
      <c r="DV124" s="28"/>
      <c r="DW124" s="28"/>
      <c r="DX124" s="28"/>
      <c r="DY124" s="28"/>
      <c r="DZ124" s="28"/>
      <c r="EA124" s="28"/>
      <c r="EB124" s="28"/>
      <c r="EC124" s="28"/>
      <c r="ED124" s="28"/>
      <c r="EE124" s="28"/>
      <c r="EF124" s="28"/>
      <c r="EG124" s="28"/>
      <c r="EH124" s="28"/>
      <c r="EI124" s="28"/>
      <c r="EJ124" s="28"/>
      <c r="EK124" s="28"/>
      <c r="EL124" s="28"/>
      <c r="EM124" s="28"/>
      <c r="EN124" s="28"/>
      <c r="EO124" s="28"/>
      <c r="EP124" s="28"/>
      <c r="EQ124" s="28"/>
      <c r="ER124" s="28"/>
      <c r="ES124" s="28"/>
      <c r="ET124" s="28"/>
      <c r="EU124" s="28"/>
      <c r="EV124" s="28"/>
      <c r="EW124" s="28"/>
      <c r="EX124" s="28"/>
      <c r="EY124" s="28"/>
      <c r="EZ124" s="28"/>
      <c r="FA124" s="28"/>
      <c r="FB124" s="28"/>
      <c r="FC124" s="28"/>
      <c r="FD124" s="28"/>
      <c r="FE124" s="28"/>
      <c r="FF124" s="28"/>
      <c r="FG124" s="28"/>
      <c r="FH124" s="28"/>
      <c r="FI124" s="28"/>
      <c r="FJ124" s="28"/>
      <c r="FK124" s="28"/>
      <c r="FL124" s="28"/>
      <c r="FM124" s="28"/>
      <c r="FN124" s="28"/>
      <c r="FO124" s="28"/>
      <c r="FP124" s="28"/>
      <c r="FQ124" s="28"/>
      <c r="FR124" s="28"/>
      <c r="FS124" s="28"/>
      <c r="FT124" s="28"/>
      <c r="FU124" s="28"/>
      <c r="FV124" s="28"/>
      <c r="FW124" s="28"/>
      <c r="FX124" s="28"/>
      <c r="FY124" s="28"/>
      <c r="FZ124" s="28"/>
      <c r="GA124" s="28"/>
      <c r="GB124" s="28"/>
      <c r="GC124" s="28"/>
      <c r="GD124" s="28"/>
      <c r="GE124" s="28"/>
      <c r="GF124" s="28"/>
      <c r="GG124" s="28"/>
      <c r="GH124" s="28"/>
      <c r="GI124" s="28"/>
      <c r="GJ124" s="28"/>
      <c r="GK124" s="28"/>
      <c r="GL124" s="28"/>
      <c r="GM124" s="28"/>
      <c r="GN124" s="28"/>
      <c r="GO124" s="28"/>
      <c r="GP124" s="28"/>
      <c r="GQ124" s="28"/>
      <c r="GR124" s="28"/>
      <c r="GS124" s="28"/>
      <c r="GT124" s="28"/>
      <c r="GU124" s="28"/>
      <c r="GV124" s="28"/>
      <c r="GW124" s="28"/>
      <c r="GX124" s="28"/>
      <c r="GY124" s="28"/>
      <c r="GZ124" s="28"/>
      <c r="HA124" s="28"/>
      <c r="HB124" s="28"/>
      <c r="HC124" s="28"/>
      <c r="HD124" s="28"/>
      <c r="HE124" s="28"/>
      <c r="HF124" s="28"/>
      <c r="HG124" s="28"/>
      <c r="HH124" s="28"/>
      <c r="HI124" s="28"/>
      <c r="HJ124" s="28"/>
      <c r="HK124" s="28"/>
      <c r="HL124" s="28"/>
      <c r="HM124" s="28"/>
      <c r="HN124" s="28"/>
      <c r="HO124" s="28"/>
      <c r="HP124" s="28"/>
      <c r="HQ124" s="28"/>
      <c r="HR124" s="28"/>
      <c r="HS124" s="28"/>
      <c r="HT124" s="28"/>
      <c r="HU124" s="28"/>
      <c r="HV124" s="28"/>
      <c r="HW124" s="28"/>
      <c r="HX124" s="28"/>
      <c r="HY124" s="28"/>
      <c r="HZ124" s="28"/>
      <c r="IA124" s="28"/>
      <c r="IB124" s="28"/>
      <c r="IC124" s="28"/>
      <c r="ID124" s="28"/>
      <c r="IE124" s="28"/>
      <c r="IF124" s="28"/>
      <c r="IG124" s="28"/>
      <c r="IH124" s="28"/>
      <c r="II124" s="28"/>
      <c r="IJ124" s="28"/>
      <c r="IK124" s="28"/>
      <c r="IL124" s="28"/>
      <c r="IM124" s="28"/>
      <c r="IN124" s="28"/>
      <c r="IO124" s="28"/>
      <c r="IP124" s="28"/>
      <c r="IQ124" s="28"/>
      <c r="IR124" s="28"/>
      <c r="IS124" s="28"/>
      <c r="IT124" s="28"/>
      <c r="IU124" s="28"/>
      <c r="IV124" s="28"/>
    </row>
    <row r="125" spans="1:256" s="4" customFormat="1" ht="150.75" customHeight="1" x14ac:dyDescent="0.25">
      <c r="A125" s="104"/>
      <c r="B125" s="134" t="s">
        <v>104</v>
      </c>
      <c r="C125" s="134"/>
      <c r="D125" s="134"/>
      <c r="E125" s="134"/>
      <c r="F125" s="134"/>
      <c r="G125" s="134"/>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c r="FQ125" s="2"/>
      <c r="FR125" s="2"/>
      <c r="FS125" s="2"/>
      <c r="FT125" s="2"/>
      <c r="FU125" s="2"/>
      <c r="FV125" s="2"/>
      <c r="FW125" s="2"/>
      <c r="FX125" s="2"/>
      <c r="FY125" s="2"/>
      <c r="FZ125" s="2"/>
      <c r="GA125" s="2"/>
      <c r="GB125" s="2"/>
      <c r="GC125" s="2"/>
      <c r="GD125" s="2"/>
      <c r="GE125" s="2"/>
      <c r="GF125" s="2"/>
      <c r="GG125" s="2"/>
      <c r="GH125" s="2"/>
      <c r="GI125" s="2"/>
      <c r="GJ125" s="2"/>
      <c r="GK125" s="2"/>
      <c r="GL125" s="2"/>
      <c r="GM125" s="2"/>
      <c r="GN125" s="2"/>
      <c r="GO125" s="2"/>
      <c r="GP125" s="2"/>
      <c r="GQ125" s="2"/>
      <c r="GR125" s="2"/>
      <c r="GS125" s="2"/>
      <c r="GT125" s="2"/>
      <c r="GU125" s="2"/>
      <c r="GV125" s="2"/>
      <c r="GW125" s="2"/>
      <c r="GX125" s="2"/>
      <c r="GY125" s="2"/>
      <c r="GZ125" s="2"/>
      <c r="HA125" s="2"/>
      <c r="HB125" s="2"/>
      <c r="HC125" s="2"/>
      <c r="HD125" s="2"/>
      <c r="HE125" s="2"/>
      <c r="HF125" s="2"/>
      <c r="HG125" s="2"/>
      <c r="HH125" s="2"/>
      <c r="HI125" s="2"/>
      <c r="HJ125" s="2"/>
      <c r="HK125" s="2"/>
      <c r="HL125" s="2"/>
      <c r="HM125" s="2"/>
      <c r="HN125" s="2"/>
      <c r="HO125" s="2"/>
      <c r="HP125" s="2"/>
      <c r="HQ125" s="2"/>
      <c r="HR125" s="2"/>
      <c r="HS125" s="2"/>
      <c r="HT125" s="2"/>
      <c r="HU125" s="2"/>
      <c r="HV125" s="2"/>
      <c r="HW125" s="2"/>
      <c r="HX125" s="2"/>
      <c r="HY125" s="2"/>
      <c r="HZ125" s="2"/>
      <c r="IA125" s="2"/>
      <c r="IB125" s="2"/>
      <c r="IC125" s="2"/>
      <c r="ID125" s="2"/>
      <c r="IE125" s="2"/>
      <c r="IF125" s="2"/>
      <c r="IG125" s="2"/>
      <c r="IH125" s="2"/>
      <c r="II125" s="2"/>
      <c r="IJ125" s="2"/>
      <c r="IK125" s="2"/>
      <c r="IL125" s="2"/>
      <c r="IM125" s="2"/>
      <c r="IN125" s="2"/>
      <c r="IO125" s="2"/>
      <c r="IP125" s="2"/>
      <c r="IQ125" s="2"/>
      <c r="IR125" s="2"/>
      <c r="IS125" s="2"/>
      <c r="IT125" s="2"/>
      <c r="IU125" s="2"/>
      <c r="IV125" s="2"/>
    </row>
    <row r="126" spans="1:256" s="4" customFormat="1" ht="17.25" customHeight="1" x14ac:dyDescent="0.25">
      <c r="A126" s="104"/>
      <c r="B126" s="156" t="s">
        <v>88</v>
      </c>
      <c r="C126" s="151"/>
      <c r="D126" s="151"/>
      <c r="E126" s="151"/>
      <c r="F126" s="151"/>
      <c r="G126" s="151"/>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c r="FE126" s="2"/>
      <c r="FF126" s="2"/>
      <c r="FG126" s="2"/>
      <c r="FH126" s="2"/>
      <c r="FI126" s="2"/>
      <c r="FJ126" s="2"/>
      <c r="FK126" s="2"/>
      <c r="FL126" s="2"/>
      <c r="FM126" s="2"/>
      <c r="FN126" s="2"/>
      <c r="FO126" s="2"/>
      <c r="FP126" s="2"/>
      <c r="FQ126" s="2"/>
      <c r="FR126" s="2"/>
      <c r="FS126" s="2"/>
      <c r="FT126" s="2"/>
      <c r="FU126" s="2"/>
      <c r="FV126" s="2"/>
      <c r="FW126" s="2"/>
      <c r="FX126" s="2"/>
      <c r="FY126" s="2"/>
      <c r="FZ126" s="2"/>
      <c r="GA126" s="2"/>
      <c r="GB126" s="2"/>
      <c r="GC126" s="2"/>
      <c r="GD126" s="2"/>
      <c r="GE126" s="2"/>
      <c r="GF126" s="2"/>
      <c r="GG126" s="2"/>
      <c r="GH126" s="2"/>
      <c r="GI126" s="2"/>
      <c r="GJ126" s="2"/>
      <c r="GK126" s="2"/>
      <c r="GL126" s="2"/>
      <c r="GM126" s="2"/>
      <c r="GN126" s="2"/>
      <c r="GO126" s="2"/>
      <c r="GP126" s="2"/>
      <c r="GQ126" s="2"/>
      <c r="GR126" s="2"/>
      <c r="GS126" s="2"/>
      <c r="GT126" s="2"/>
      <c r="GU126" s="2"/>
      <c r="GV126" s="2"/>
      <c r="GW126" s="2"/>
      <c r="GX126" s="2"/>
      <c r="GY126" s="2"/>
      <c r="GZ126" s="2"/>
      <c r="HA126" s="2"/>
      <c r="HB126" s="2"/>
      <c r="HC126" s="2"/>
      <c r="HD126" s="2"/>
      <c r="HE126" s="2"/>
      <c r="HF126" s="2"/>
      <c r="HG126" s="2"/>
      <c r="HH126" s="2"/>
      <c r="HI126" s="2"/>
      <c r="HJ126" s="2"/>
      <c r="HK126" s="2"/>
      <c r="HL126" s="2"/>
      <c r="HM126" s="2"/>
      <c r="HN126" s="2"/>
      <c r="HO126" s="2"/>
      <c r="HP126" s="2"/>
      <c r="HQ126" s="2"/>
      <c r="HR126" s="2"/>
      <c r="HS126" s="2"/>
      <c r="HT126" s="2"/>
      <c r="HU126" s="2"/>
      <c r="HV126" s="2"/>
      <c r="HW126" s="2"/>
      <c r="HX126" s="2"/>
      <c r="HY126" s="2"/>
      <c r="HZ126" s="2"/>
      <c r="IA126" s="2"/>
      <c r="IB126" s="2"/>
      <c r="IC126" s="2"/>
      <c r="ID126" s="2"/>
      <c r="IE126" s="2"/>
      <c r="IF126" s="2"/>
      <c r="IG126" s="2"/>
      <c r="IH126" s="2"/>
      <c r="II126" s="2"/>
      <c r="IJ126" s="2"/>
      <c r="IK126" s="2"/>
      <c r="IL126" s="2"/>
      <c r="IM126" s="2"/>
      <c r="IN126" s="2"/>
      <c r="IO126" s="2"/>
      <c r="IP126" s="2"/>
      <c r="IQ126" s="2"/>
      <c r="IR126" s="2"/>
      <c r="IS126" s="2"/>
      <c r="IT126" s="2"/>
      <c r="IU126" s="2"/>
      <c r="IV126" s="2"/>
    </row>
    <row r="127" spans="1:256" s="4" customFormat="1" x14ac:dyDescent="0.4">
      <c r="A127" s="119"/>
      <c r="B127" s="119"/>
      <c r="C127" s="119"/>
      <c r="D127" s="119"/>
      <c r="E127" s="119"/>
      <c r="F127" s="119"/>
      <c r="G127" s="154" t="s">
        <v>36</v>
      </c>
    </row>
    <row r="128" spans="1:256" s="3" customFormat="1" ht="102" x14ac:dyDescent="0.25">
      <c r="A128" s="110" t="s">
        <v>35</v>
      </c>
      <c r="B128" s="110" t="s">
        <v>37</v>
      </c>
      <c r="C128" s="110" t="s">
        <v>31</v>
      </c>
      <c r="D128" s="110" t="s">
        <v>66</v>
      </c>
      <c r="E128" s="110" t="s">
        <v>39</v>
      </c>
      <c r="F128" s="110" t="s">
        <v>67</v>
      </c>
      <c r="G128" s="110" t="s">
        <v>40</v>
      </c>
    </row>
    <row r="129" spans="1:256" s="4" customFormat="1" x14ac:dyDescent="0.4">
      <c r="A129" s="112">
        <v>1</v>
      </c>
      <c r="B129" s="112">
        <v>2</v>
      </c>
      <c r="C129" s="112">
        <v>3</v>
      </c>
      <c r="D129" s="112">
        <v>4</v>
      </c>
      <c r="E129" s="112">
        <v>5</v>
      </c>
      <c r="F129" s="112">
        <v>6</v>
      </c>
      <c r="G129" s="112">
        <v>7</v>
      </c>
    </row>
    <row r="130" spans="1:256" s="4" customFormat="1" x14ac:dyDescent="0.25">
      <c r="A130" s="116">
        <v>1</v>
      </c>
      <c r="B130" s="157" t="s">
        <v>160</v>
      </c>
      <c r="C130" s="158" t="s">
        <v>161</v>
      </c>
      <c r="D130" s="159">
        <v>200</v>
      </c>
      <c r="E130" s="158">
        <v>53.34</v>
      </c>
      <c r="F130" s="118">
        <f>D130*E130</f>
        <v>10668</v>
      </c>
      <c r="G130" s="160">
        <v>1</v>
      </c>
    </row>
    <row r="131" spans="1:256" s="4" customFormat="1" x14ac:dyDescent="0.25">
      <c r="A131" s="116">
        <v>3</v>
      </c>
      <c r="B131" s="157" t="s">
        <v>168</v>
      </c>
      <c r="C131" s="158" t="s">
        <v>159</v>
      </c>
      <c r="D131" s="159">
        <v>1</v>
      </c>
      <c r="E131" s="158">
        <v>8000</v>
      </c>
      <c r="F131" s="118">
        <f t="shared" ref="F131:F132" si="2">D131*E131</f>
        <v>8000</v>
      </c>
      <c r="G131" s="160">
        <v>12</v>
      </c>
    </row>
    <row r="132" spans="1:256" s="4" customFormat="1" x14ac:dyDescent="0.25">
      <c r="A132" s="116">
        <v>4</v>
      </c>
      <c r="B132" s="157" t="s">
        <v>169</v>
      </c>
      <c r="C132" s="158" t="s">
        <v>159</v>
      </c>
      <c r="D132" s="159">
        <v>1</v>
      </c>
      <c r="E132" s="158">
        <v>1500</v>
      </c>
      <c r="F132" s="118">
        <f t="shared" si="2"/>
        <v>1500</v>
      </c>
      <c r="G132" s="160">
        <v>1</v>
      </c>
    </row>
    <row r="133" spans="1:256" s="4" customFormat="1" x14ac:dyDescent="0.25">
      <c r="A133" s="147"/>
      <c r="B133" s="117" t="s">
        <v>18</v>
      </c>
      <c r="C133" s="118"/>
      <c r="D133" s="118"/>
      <c r="E133" s="118"/>
      <c r="F133" s="118">
        <f>SUM(F130:F132)</f>
        <v>20168</v>
      </c>
      <c r="G133" s="161"/>
    </row>
    <row r="134" spans="1:256" s="4" customFormat="1" ht="57.75" hidden="1" customHeight="1" x14ac:dyDescent="0.35">
      <c r="A134" s="149"/>
      <c r="B134" s="150"/>
      <c r="C134" s="142"/>
      <c r="D134" s="119"/>
      <c r="E134" s="119"/>
      <c r="F134" s="119"/>
      <c r="G134" s="119"/>
    </row>
    <row r="135" spans="1:256" s="4" customFormat="1" ht="36.75" hidden="1" customHeight="1" thickBot="1" x14ac:dyDescent="0.4">
      <c r="A135" s="119"/>
      <c r="B135" s="162"/>
      <c r="C135" s="119"/>
      <c r="D135" s="163"/>
      <c r="E135" s="164" t="s">
        <v>5</v>
      </c>
      <c r="F135" s="119"/>
      <c r="G135" s="119"/>
    </row>
    <row r="136" spans="1:256" s="4" customFormat="1" ht="20.399999999999999" x14ac:dyDescent="0.35">
      <c r="A136" s="119"/>
      <c r="B136" s="162"/>
      <c r="C136" s="119"/>
      <c r="D136" s="163"/>
      <c r="E136" s="164"/>
      <c r="F136" s="119"/>
      <c r="G136" s="119"/>
    </row>
    <row r="137" spans="1:256" s="25" customFormat="1" ht="26.4" x14ac:dyDescent="0.4">
      <c r="A137" s="165" t="s">
        <v>84</v>
      </c>
      <c r="B137" s="165"/>
      <c r="C137" s="165"/>
      <c r="D137" s="165"/>
      <c r="E137" s="165"/>
      <c r="F137" s="165"/>
      <c r="G137" s="165"/>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27"/>
      <c r="AF137" s="27"/>
      <c r="AG137" s="27"/>
      <c r="AH137" s="27"/>
      <c r="AI137" s="27"/>
      <c r="AJ137" s="27"/>
      <c r="AK137" s="27"/>
      <c r="AL137" s="27"/>
      <c r="AM137" s="27"/>
      <c r="AN137" s="27"/>
      <c r="AO137" s="27"/>
      <c r="AP137" s="27"/>
      <c r="AQ137" s="27"/>
      <c r="AR137" s="27"/>
      <c r="AS137" s="27"/>
      <c r="AT137" s="27"/>
      <c r="AU137" s="27"/>
      <c r="AV137" s="27"/>
      <c r="AW137" s="27"/>
      <c r="AX137" s="27"/>
      <c r="AY137" s="27"/>
      <c r="AZ137" s="27"/>
      <c r="BA137" s="27"/>
      <c r="BB137" s="27"/>
      <c r="BC137" s="27"/>
      <c r="BD137" s="27"/>
      <c r="BE137" s="27"/>
      <c r="BF137" s="27"/>
      <c r="BG137" s="27"/>
      <c r="BH137" s="27"/>
      <c r="BI137" s="27"/>
      <c r="BJ137" s="27"/>
      <c r="BK137" s="27"/>
      <c r="BL137" s="27"/>
      <c r="BM137" s="27"/>
      <c r="BN137" s="27"/>
      <c r="BO137" s="27"/>
      <c r="BP137" s="27"/>
      <c r="BQ137" s="27"/>
      <c r="BR137" s="27"/>
      <c r="BS137" s="27"/>
      <c r="BT137" s="27"/>
      <c r="BU137" s="27"/>
      <c r="BV137" s="27"/>
      <c r="BW137" s="27"/>
      <c r="BX137" s="27"/>
      <c r="BY137" s="27"/>
      <c r="BZ137" s="27"/>
      <c r="CA137" s="27"/>
      <c r="CB137" s="27"/>
      <c r="CC137" s="27"/>
      <c r="CD137" s="27"/>
      <c r="CE137" s="27"/>
      <c r="CF137" s="27"/>
      <c r="CG137" s="27"/>
      <c r="CH137" s="27"/>
      <c r="CI137" s="27"/>
      <c r="CJ137" s="27"/>
      <c r="CK137" s="27"/>
      <c r="CL137" s="27"/>
      <c r="CM137" s="27"/>
      <c r="CN137" s="27"/>
      <c r="CO137" s="27"/>
      <c r="CP137" s="27"/>
      <c r="CQ137" s="27"/>
      <c r="CR137" s="27"/>
      <c r="CS137" s="27"/>
      <c r="CT137" s="27"/>
      <c r="CU137" s="27"/>
      <c r="CV137" s="27"/>
      <c r="CW137" s="27"/>
      <c r="CX137" s="27"/>
      <c r="CY137" s="27"/>
      <c r="CZ137" s="27"/>
      <c r="DA137" s="27"/>
      <c r="DB137" s="27"/>
      <c r="DC137" s="27"/>
      <c r="DD137" s="27"/>
      <c r="DE137" s="27"/>
      <c r="DF137" s="27"/>
      <c r="DG137" s="27"/>
      <c r="DH137" s="27"/>
      <c r="DI137" s="27"/>
      <c r="DJ137" s="27"/>
      <c r="DK137" s="27"/>
      <c r="DL137" s="27"/>
      <c r="DM137" s="27"/>
      <c r="DN137" s="27"/>
      <c r="DO137" s="27"/>
      <c r="DP137" s="27"/>
      <c r="DQ137" s="27"/>
      <c r="DR137" s="27"/>
      <c r="DS137" s="27"/>
      <c r="DT137" s="27"/>
      <c r="DU137" s="27"/>
      <c r="DV137" s="27"/>
      <c r="DW137" s="27"/>
      <c r="DX137" s="27"/>
      <c r="DY137" s="27"/>
      <c r="DZ137" s="27"/>
      <c r="EA137" s="27"/>
      <c r="EB137" s="27"/>
      <c r="EC137" s="27"/>
      <c r="ED137" s="27"/>
      <c r="EE137" s="27"/>
      <c r="EF137" s="27"/>
      <c r="EG137" s="27"/>
      <c r="EH137" s="27"/>
      <c r="EI137" s="27"/>
      <c r="EJ137" s="27"/>
      <c r="EK137" s="27"/>
      <c r="EL137" s="27"/>
      <c r="EM137" s="27"/>
      <c r="EN137" s="27"/>
      <c r="EO137" s="27"/>
      <c r="EP137" s="27"/>
      <c r="EQ137" s="27"/>
      <c r="ER137" s="27"/>
      <c r="ES137" s="27"/>
      <c r="ET137" s="27"/>
      <c r="EU137" s="27"/>
      <c r="EV137" s="27"/>
      <c r="EW137" s="27"/>
      <c r="EX137" s="27"/>
      <c r="EY137" s="27"/>
      <c r="EZ137" s="27"/>
      <c r="FA137" s="27"/>
      <c r="FB137" s="27"/>
      <c r="FC137" s="27"/>
      <c r="FD137" s="27"/>
      <c r="FE137" s="27"/>
      <c r="FF137" s="27"/>
      <c r="FG137" s="27"/>
      <c r="FH137" s="27"/>
      <c r="FI137" s="27"/>
      <c r="FJ137" s="27"/>
      <c r="FK137" s="27"/>
      <c r="FL137" s="27"/>
      <c r="FM137" s="27"/>
      <c r="FN137" s="27"/>
      <c r="FO137" s="27"/>
      <c r="FP137" s="27"/>
      <c r="FQ137" s="27"/>
      <c r="FR137" s="27"/>
      <c r="FS137" s="27"/>
      <c r="FT137" s="27"/>
      <c r="FU137" s="27"/>
      <c r="FV137" s="27"/>
      <c r="FW137" s="27"/>
      <c r="FX137" s="27"/>
      <c r="FY137" s="27"/>
      <c r="FZ137" s="27"/>
      <c r="GA137" s="27"/>
      <c r="GB137" s="27"/>
      <c r="GC137" s="27"/>
      <c r="GD137" s="27"/>
      <c r="GE137" s="27"/>
      <c r="GF137" s="27"/>
      <c r="GG137" s="27"/>
      <c r="GH137" s="27"/>
      <c r="GI137" s="27"/>
      <c r="GJ137" s="27"/>
      <c r="GK137" s="27"/>
      <c r="GL137" s="27"/>
      <c r="GM137" s="27"/>
      <c r="GN137" s="27"/>
      <c r="GO137" s="27"/>
      <c r="GP137" s="27"/>
      <c r="GQ137" s="27"/>
      <c r="GR137" s="27"/>
      <c r="GS137" s="27"/>
      <c r="GT137" s="27"/>
      <c r="GU137" s="27"/>
      <c r="GV137" s="27"/>
      <c r="GW137" s="27"/>
      <c r="GX137" s="27"/>
      <c r="GY137" s="27"/>
      <c r="GZ137" s="27"/>
      <c r="HA137" s="27"/>
      <c r="HB137" s="27"/>
      <c r="HC137" s="27"/>
      <c r="HD137" s="27"/>
      <c r="HE137" s="27"/>
      <c r="HF137" s="27"/>
      <c r="HG137" s="27"/>
      <c r="HH137" s="27"/>
      <c r="HI137" s="27"/>
      <c r="HJ137" s="27"/>
      <c r="HK137" s="27"/>
      <c r="HL137" s="27"/>
      <c r="HM137" s="27"/>
      <c r="HN137" s="27"/>
      <c r="HO137" s="27"/>
      <c r="HP137" s="27"/>
      <c r="HQ137" s="27"/>
      <c r="HR137" s="27"/>
      <c r="HS137" s="27"/>
      <c r="HT137" s="27"/>
      <c r="HU137" s="27"/>
      <c r="HV137" s="27"/>
      <c r="HW137" s="27"/>
      <c r="HX137" s="27"/>
      <c r="HY137" s="27"/>
      <c r="HZ137" s="27"/>
      <c r="IA137" s="27"/>
      <c r="IB137" s="27"/>
      <c r="IC137" s="27"/>
      <c r="ID137" s="27"/>
      <c r="IE137" s="27"/>
      <c r="IF137" s="27"/>
      <c r="IG137" s="27"/>
      <c r="IH137" s="27"/>
      <c r="II137" s="27"/>
      <c r="IJ137" s="27"/>
      <c r="IK137" s="27"/>
      <c r="IL137" s="27"/>
      <c r="IM137" s="27"/>
      <c r="IN137" s="27"/>
      <c r="IO137" s="27"/>
      <c r="IP137" s="27"/>
      <c r="IQ137" s="27"/>
      <c r="IR137" s="27"/>
      <c r="IS137" s="27"/>
      <c r="IT137" s="27"/>
      <c r="IU137" s="27"/>
      <c r="IV137" s="27"/>
    </row>
    <row r="138" spans="1:256" s="5" customFormat="1" ht="21.6" x14ac:dyDescent="0.45">
      <c r="A138" s="106" t="s">
        <v>43</v>
      </c>
      <c r="B138" s="106"/>
      <c r="C138" s="106"/>
      <c r="D138" s="106"/>
      <c r="E138" s="106"/>
      <c r="F138" s="106"/>
      <c r="G138" s="106"/>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2"/>
      <c r="HP138" s="2"/>
      <c r="HQ138" s="2"/>
      <c r="HR138" s="2"/>
      <c r="HS138" s="2"/>
      <c r="HT138" s="2"/>
      <c r="HU138" s="2"/>
      <c r="HV138" s="2"/>
      <c r="HW138" s="2"/>
      <c r="HX138" s="2"/>
      <c r="HY138" s="2"/>
      <c r="HZ138" s="2"/>
      <c r="IA138" s="2"/>
      <c r="IB138" s="2"/>
      <c r="IC138" s="2"/>
      <c r="ID138" s="2"/>
      <c r="IE138" s="2"/>
      <c r="IF138" s="2"/>
      <c r="IG138" s="2"/>
      <c r="IH138" s="2"/>
      <c r="II138" s="2"/>
      <c r="IJ138" s="2"/>
      <c r="IK138" s="2"/>
      <c r="IL138" s="2"/>
      <c r="IM138" s="2"/>
      <c r="IN138" s="2"/>
      <c r="IO138" s="2"/>
      <c r="IP138" s="2"/>
      <c r="IQ138" s="2"/>
      <c r="IR138" s="2"/>
      <c r="IS138" s="2"/>
      <c r="IT138" s="2"/>
      <c r="IU138" s="2"/>
      <c r="IV138" s="2"/>
    </row>
    <row r="139" spans="1:256" s="4" customFormat="1" x14ac:dyDescent="0.4">
      <c r="A139" s="166"/>
      <c r="B139" s="166"/>
      <c r="C139" s="121" t="s">
        <v>41</v>
      </c>
      <c r="D139" s="119"/>
      <c r="E139" s="136"/>
      <c r="F139" s="166"/>
      <c r="G139" s="119"/>
    </row>
    <row r="140" spans="1:256" s="4" customFormat="1" ht="40.799999999999997" x14ac:dyDescent="0.35">
      <c r="A140" s="110" t="s">
        <v>35</v>
      </c>
      <c r="B140" s="110" t="s">
        <v>42</v>
      </c>
      <c r="C140" s="110" t="s">
        <v>22</v>
      </c>
      <c r="D140" s="119"/>
      <c r="E140" s="119"/>
      <c r="F140" s="119"/>
      <c r="G140" s="119"/>
      <c r="H140" s="9"/>
    </row>
    <row r="141" spans="1:256" s="4" customFormat="1" x14ac:dyDescent="0.4">
      <c r="A141" s="112">
        <v>1</v>
      </c>
      <c r="B141" s="112">
        <v>2</v>
      </c>
      <c r="C141" s="112">
        <v>3</v>
      </c>
      <c r="D141" s="119"/>
      <c r="E141" s="119"/>
      <c r="F141" s="119"/>
      <c r="G141" s="119"/>
      <c r="H141" s="9"/>
    </row>
    <row r="142" spans="1:256" s="9" customFormat="1" ht="41.25" customHeight="1" x14ac:dyDescent="0.35">
      <c r="A142" s="110">
        <v>1</v>
      </c>
      <c r="B142" s="167" t="s">
        <v>68</v>
      </c>
      <c r="C142" s="168">
        <f t="array" ref="C142">SUM(IF(F130:F132&gt;0,F130:F132/G130:G132+0.00000000000001,0))</f>
        <v>12834.666666666666</v>
      </c>
      <c r="D142" s="162"/>
      <c r="E142" s="162"/>
      <c r="F142" s="162"/>
      <c r="G142" s="162"/>
    </row>
    <row r="143" spans="1:256" s="9" customFormat="1" ht="41.25" customHeight="1" x14ac:dyDescent="0.35">
      <c r="A143" s="110">
        <v>2</v>
      </c>
      <c r="B143" s="167" t="s">
        <v>79</v>
      </c>
      <c r="C143" s="168">
        <f>C89</f>
        <v>0</v>
      </c>
      <c r="D143" s="162"/>
      <c r="E143" s="162"/>
      <c r="F143" s="162"/>
      <c r="G143" s="162"/>
    </row>
    <row r="144" spans="1:256" s="9" customFormat="1" ht="41.25" customHeight="1" x14ac:dyDescent="0.35">
      <c r="A144" s="110">
        <v>3</v>
      </c>
      <c r="B144" s="167" t="s">
        <v>72</v>
      </c>
      <c r="C144" s="168">
        <f>G66</f>
        <v>0</v>
      </c>
      <c r="D144" s="162"/>
      <c r="E144" s="162"/>
      <c r="F144" s="162"/>
      <c r="G144" s="162"/>
    </row>
    <row r="145" spans="1:256" s="9" customFormat="1" ht="41.25" customHeight="1" x14ac:dyDescent="0.35">
      <c r="A145" s="110">
        <v>4</v>
      </c>
      <c r="B145" s="167" t="s">
        <v>80</v>
      </c>
      <c r="C145" s="168">
        <f>C122</f>
        <v>0</v>
      </c>
      <c r="D145" s="162"/>
      <c r="E145" s="162"/>
      <c r="F145" s="162"/>
      <c r="G145" s="162"/>
    </row>
    <row r="146" spans="1:256" s="9" customFormat="1" ht="41.25" customHeight="1" x14ac:dyDescent="0.35">
      <c r="A146" s="110">
        <v>5</v>
      </c>
      <c r="B146" s="169" t="s">
        <v>83</v>
      </c>
      <c r="C146" s="168">
        <f>SUM(C142:C145)</f>
        <v>12834.666666666666</v>
      </c>
      <c r="D146" s="162"/>
      <c r="E146" s="162"/>
      <c r="F146" s="162"/>
      <c r="G146" s="162"/>
    </row>
    <row r="147" spans="1:256" s="9" customFormat="1" ht="102" x14ac:dyDescent="0.35">
      <c r="A147" s="110">
        <v>6</v>
      </c>
      <c r="B147" s="167" t="s">
        <v>46</v>
      </c>
      <c r="C147" s="168">
        <f>IF(D165=0,0,C146/D165)</f>
        <v>210.40437158469945</v>
      </c>
      <c r="D147" s="162"/>
      <c r="E147" s="162"/>
      <c r="F147" s="162"/>
      <c r="G147" s="162"/>
    </row>
    <row r="148" spans="1:256" s="4" customFormat="1" ht="20.399999999999999" x14ac:dyDescent="0.35">
      <c r="A148" s="119"/>
      <c r="B148" s="162"/>
      <c r="C148" s="119"/>
      <c r="D148" s="119"/>
      <c r="E148" s="119"/>
      <c r="F148" s="119"/>
      <c r="G148" s="119"/>
    </row>
    <row r="149" spans="1:256" s="5" customFormat="1" ht="21.6" x14ac:dyDescent="0.45">
      <c r="A149" s="106" t="s">
        <v>44</v>
      </c>
      <c r="B149" s="106"/>
      <c r="C149" s="106"/>
      <c r="D149" s="106"/>
      <c r="E149" s="106"/>
      <c r="F149" s="106"/>
      <c r="G149" s="106"/>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c r="FN149" s="2"/>
      <c r="FO149" s="2"/>
      <c r="FP149" s="2"/>
      <c r="FQ149" s="2"/>
      <c r="FR149" s="2"/>
      <c r="FS149" s="2"/>
      <c r="FT149" s="2"/>
      <c r="FU149" s="2"/>
      <c r="FV149" s="2"/>
      <c r="FW149" s="2"/>
      <c r="FX149" s="2"/>
      <c r="FY149" s="2"/>
      <c r="FZ149" s="2"/>
      <c r="GA149" s="2"/>
      <c r="GB149" s="2"/>
      <c r="GC149" s="2"/>
      <c r="GD149" s="2"/>
      <c r="GE149" s="2"/>
      <c r="GF149" s="2"/>
      <c r="GG149" s="2"/>
      <c r="GH149" s="2"/>
      <c r="GI149" s="2"/>
      <c r="GJ149" s="2"/>
      <c r="GK149" s="2"/>
      <c r="GL149" s="2"/>
      <c r="GM149" s="2"/>
      <c r="GN149" s="2"/>
      <c r="GO149" s="2"/>
      <c r="GP149" s="2"/>
      <c r="GQ149" s="2"/>
      <c r="GR149" s="2"/>
      <c r="GS149" s="2"/>
      <c r="GT149" s="2"/>
      <c r="GU149" s="2"/>
      <c r="GV149" s="2"/>
      <c r="GW149" s="2"/>
      <c r="GX149" s="2"/>
      <c r="GY149" s="2"/>
      <c r="GZ149" s="2"/>
      <c r="HA149" s="2"/>
      <c r="HB149" s="2"/>
      <c r="HC149" s="2"/>
      <c r="HD149" s="2"/>
      <c r="HE149" s="2"/>
      <c r="HF149" s="2"/>
      <c r="HG149" s="2"/>
      <c r="HH149" s="2"/>
      <c r="HI149" s="2"/>
      <c r="HJ149" s="2"/>
      <c r="HK149" s="2"/>
      <c r="HL149" s="2"/>
      <c r="HM149" s="2"/>
      <c r="HN149" s="2"/>
      <c r="HO149" s="2"/>
      <c r="HP149" s="2"/>
      <c r="HQ149" s="2"/>
      <c r="HR149" s="2"/>
      <c r="HS149" s="2"/>
      <c r="HT149" s="2"/>
      <c r="HU149" s="2"/>
      <c r="HV149" s="2"/>
      <c r="HW149" s="2"/>
      <c r="HX149" s="2"/>
      <c r="HY149" s="2"/>
      <c r="HZ149" s="2"/>
      <c r="IA149" s="2"/>
      <c r="IB149" s="2"/>
      <c r="IC149" s="2"/>
      <c r="ID149" s="2"/>
      <c r="IE149" s="2"/>
      <c r="IF149" s="2"/>
      <c r="IG149" s="2"/>
      <c r="IH149" s="2"/>
      <c r="II149" s="2"/>
      <c r="IJ149" s="2"/>
      <c r="IK149" s="2"/>
      <c r="IL149" s="2"/>
      <c r="IM149" s="2"/>
      <c r="IN149" s="2"/>
      <c r="IO149" s="2"/>
      <c r="IP149" s="2"/>
      <c r="IQ149" s="2"/>
      <c r="IR149" s="2"/>
      <c r="IS149" s="2"/>
      <c r="IT149" s="2"/>
      <c r="IU149" s="2"/>
      <c r="IV149" s="2"/>
    </row>
    <row r="150" spans="1:256" s="4" customFormat="1" ht="21.6" thickBot="1" x14ac:dyDescent="0.45">
      <c r="A150" s="119"/>
      <c r="B150" s="119"/>
      <c r="C150" s="121" t="s">
        <v>45</v>
      </c>
      <c r="D150" s="119"/>
      <c r="E150" s="119"/>
      <c r="F150" s="119"/>
      <c r="G150" s="119"/>
    </row>
    <row r="151" spans="1:256" s="4" customFormat="1" ht="40.799999999999997" x14ac:dyDescent="0.35">
      <c r="A151" s="137" t="s">
        <v>35</v>
      </c>
      <c r="B151" s="110" t="s">
        <v>7</v>
      </c>
      <c r="C151" s="110" t="s">
        <v>8</v>
      </c>
      <c r="D151" s="119"/>
      <c r="E151" s="119"/>
      <c r="F151" s="119"/>
      <c r="G151" s="119"/>
    </row>
    <row r="152" spans="1:256" s="6" customFormat="1" x14ac:dyDescent="0.25">
      <c r="A152" s="170">
        <v>1</v>
      </c>
      <c r="B152" s="126">
        <v>2</v>
      </c>
      <c r="C152" s="126">
        <v>3</v>
      </c>
      <c r="D152" s="132"/>
      <c r="E152" s="132"/>
      <c r="F152" s="132"/>
      <c r="G152" s="132"/>
    </row>
    <row r="153" spans="1:256" s="4" customFormat="1" ht="42" customHeight="1" x14ac:dyDescent="0.35">
      <c r="A153" s="171">
        <v>1</v>
      </c>
      <c r="B153" s="172" t="s">
        <v>129</v>
      </c>
      <c r="C153" s="173">
        <f>C147</f>
        <v>210.40437158469945</v>
      </c>
      <c r="D153" s="119"/>
      <c r="E153" s="119"/>
      <c r="F153" s="119"/>
      <c r="G153" s="119"/>
    </row>
    <row r="154" spans="1:256" s="4" customFormat="1" ht="42" customHeight="1" x14ac:dyDescent="0.35">
      <c r="A154" s="171">
        <v>2</v>
      </c>
      <c r="B154" s="172" t="s">
        <v>48</v>
      </c>
      <c r="C154" s="174">
        <v>0.2</v>
      </c>
      <c r="D154" s="119"/>
      <c r="E154" s="119"/>
      <c r="F154" s="119"/>
      <c r="G154" s="119"/>
    </row>
    <row r="155" spans="1:256" s="4" customFormat="1" ht="42" customHeight="1" x14ac:dyDescent="0.35">
      <c r="A155" s="171">
        <v>3</v>
      </c>
      <c r="B155" s="172" t="s">
        <v>47</v>
      </c>
      <c r="C155" s="173">
        <f>C153*C154</f>
        <v>42.080874316939891</v>
      </c>
      <c r="D155" s="119"/>
      <c r="E155" s="119"/>
      <c r="F155" s="119"/>
      <c r="G155" s="119"/>
    </row>
    <row r="156" spans="1:256" s="4" customFormat="1" ht="42" customHeight="1" x14ac:dyDescent="0.35">
      <c r="A156" s="171">
        <v>4</v>
      </c>
      <c r="B156" s="172" t="s">
        <v>51</v>
      </c>
      <c r="C156" s="173">
        <f>C153+C155</f>
        <v>252.48524590163933</v>
      </c>
      <c r="D156" s="119"/>
      <c r="E156" s="119"/>
      <c r="F156" s="119"/>
      <c r="G156" s="119"/>
    </row>
    <row r="157" spans="1:256" s="4" customFormat="1" ht="64.2" customHeight="1" x14ac:dyDescent="0.35">
      <c r="A157" s="171">
        <v>5</v>
      </c>
      <c r="B157" s="175" t="s">
        <v>49</v>
      </c>
      <c r="C157" s="176">
        <v>1300</v>
      </c>
      <c r="D157" s="119"/>
      <c r="E157" s="119"/>
      <c r="F157" s="119"/>
      <c r="G157" s="119"/>
    </row>
    <row r="158" spans="1:256" s="4" customFormat="1" ht="20.399999999999999" x14ac:dyDescent="0.35">
      <c r="A158" s="177"/>
      <c r="B158" s="119"/>
      <c r="C158" s="119"/>
      <c r="D158" s="119"/>
      <c r="E158" s="119"/>
      <c r="F158" s="119"/>
      <c r="G158" s="119"/>
    </row>
    <row r="159" spans="1:256" s="25" customFormat="1" ht="26.4" x14ac:dyDescent="0.4">
      <c r="A159" s="178" t="s">
        <v>50</v>
      </c>
      <c r="B159" s="178"/>
      <c r="C159" s="178"/>
      <c r="D159" s="178"/>
      <c r="E159" s="178"/>
      <c r="F159" s="178"/>
      <c r="G159" s="178"/>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c r="AE159" s="26"/>
      <c r="AF159" s="26"/>
      <c r="AG159" s="26"/>
      <c r="AH159" s="26"/>
      <c r="AI159" s="26"/>
      <c r="AJ159" s="26"/>
      <c r="AK159" s="26"/>
      <c r="AL159" s="26"/>
      <c r="AM159" s="26"/>
      <c r="AN159" s="26"/>
      <c r="AO159" s="26"/>
      <c r="AP159" s="26"/>
      <c r="AQ159" s="26"/>
      <c r="AR159" s="26"/>
      <c r="AS159" s="26"/>
      <c r="AT159" s="26"/>
      <c r="AU159" s="26"/>
      <c r="AV159" s="26"/>
      <c r="AW159" s="26"/>
      <c r="AX159" s="26"/>
      <c r="AY159" s="26"/>
      <c r="AZ159" s="26"/>
      <c r="BA159" s="26"/>
      <c r="BB159" s="26"/>
      <c r="BC159" s="26"/>
      <c r="BD159" s="26"/>
      <c r="BE159" s="26"/>
      <c r="BF159" s="26"/>
      <c r="BG159" s="26"/>
      <c r="BH159" s="26"/>
      <c r="BI159" s="26"/>
      <c r="BJ159" s="26"/>
      <c r="BK159" s="26"/>
      <c r="BL159" s="26"/>
      <c r="BM159" s="26"/>
      <c r="BN159" s="26"/>
      <c r="BO159" s="26"/>
      <c r="BP159" s="26"/>
      <c r="BQ159" s="26"/>
      <c r="BR159" s="26"/>
      <c r="BS159" s="26"/>
      <c r="BT159" s="26"/>
      <c r="BU159" s="26"/>
      <c r="BV159" s="26"/>
      <c r="BW159" s="26"/>
      <c r="BX159" s="26"/>
      <c r="BY159" s="26"/>
      <c r="BZ159" s="26"/>
      <c r="CA159" s="26"/>
      <c r="CB159" s="26"/>
      <c r="CC159" s="26"/>
      <c r="CD159" s="26"/>
      <c r="CE159" s="26"/>
      <c r="CF159" s="26"/>
      <c r="CG159" s="26"/>
      <c r="CH159" s="26"/>
      <c r="CI159" s="26"/>
      <c r="CJ159" s="26"/>
      <c r="CK159" s="26"/>
      <c r="CL159" s="26"/>
      <c r="CM159" s="26"/>
      <c r="CN159" s="26"/>
      <c r="CO159" s="26"/>
      <c r="CP159" s="26"/>
      <c r="CQ159" s="26"/>
      <c r="CR159" s="26"/>
      <c r="CS159" s="26"/>
      <c r="CT159" s="26"/>
      <c r="CU159" s="26"/>
      <c r="CV159" s="26"/>
      <c r="CW159" s="26"/>
      <c r="CX159" s="26"/>
      <c r="CY159" s="26"/>
      <c r="CZ159" s="26"/>
      <c r="DA159" s="26"/>
      <c r="DB159" s="26"/>
      <c r="DC159" s="26"/>
      <c r="DD159" s="26"/>
      <c r="DE159" s="26"/>
      <c r="DF159" s="26"/>
      <c r="DG159" s="26"/>
      <c r="DH159" s="26"/>
      <c r="DI159" s="26"/>
      <c r="DJ159" s="26"/>
      <c r="DK159" s="26"/>
      <c r="DL159" s="26"/>
      <c r="DM159" s="26"/>
      <c r="DN159" s="26"/>
      <c r="DO159" s="26"/>
      <c r="DP159" s="26"/>
      <c r="DQ159" s="26"/>
      <c r="DR159" s="26"/>
      <c r="DS159" s="26"/>
      <c r="DT159" s="26"/>
      <c r="DU159" s="26"/>
      <c r="DV159" s="26"/>
      <c r="DW159" s="26"/>
      <c r="DX159" s="26"/>
      <c r="DY159" s="26"/>
      <c r="DZ159" s="26"/>
      <c r="EA159" s="26"/>
      <c r="EB159" s="26"/>
      <c r="EC159" s="26"/>
      <c r="ED159" s="26"/>
      <c r="EE159" s="26"/>
      <c r="EF159" s="26"/>
      <c r="EG159" s="26"/>
      <c r="EH159" s="26"/>
      <c r="EI159" s="26"/>
      <c r="EJ159" s="26"/>
      <c r="EK159" s="26"/>
      <c r="EL159" s="26"/>
      <c r="EM159" s="26"/>
      <c r="EN159" s="26"/>
      <c r="EO159" s="26"/>
      <c r="EP159" s="26"/>
      <c r="EQ159" s="26"/>
      <c r="ER159" s="26"/>
      <c r="ES159" s="26"/>
      <c r="ET159" s="26"/>
      <c r="EU159" s="26"/>
      <c r="EV159" s="26"/>
      <c r="EW159" s="26"/>
      <c r="EX159" s="26"/>
      <c r="EY159" s="26"/>
      <c r="EZ159" s="26"/>
      <c r="FA159" s="26"/>
      <c r="FB159" s="26"/>
      <c r="FC159" s="26"/>
      <c r="FD159" s="26"/>
      <c r="FE159" s="26"/>
      <c r="FF159" s="26"/>
      <c r="FG159" s="26"/>
      <c r="FH159" s="26"/>
      <c r="FI159" s="26"/>
      <c r="FJ159" s="26"/>
      <c r="FK159" s="26"/>
      <c r="FL159" s="26"/>
      <c r="FM159" s="26"/>
      <c r="FN159" s="26"/>
      <c r="FO159" s="26"/>
      <c r="FP159" s="26"/>
      <c r="FQ159" s="26"/>
      <c r="FR159" s="26"/>
      <c r="FS159" s="26"/>
      <c r="FT159" s="26"/>
      <c r="FU159" s="26"/>
      <c r="FV159" s="26"/>
      <c r="FW159" s="26"/>
      <c r="FX159" s="26"/>
      <c r="FY159" s="26"/>
      <c r="FZ159" s="26"/>
      <c r="GA159" s="26"/>
      <c r="GB159" s="26"/>
      <c r="GC159" s="26"/>
      <c r="GD159" s="26"/>
      <c r="GE159" s="26"/>
      <c r="GF159" s="26"/>
      <c r="GG159" s="26"/>
      <c r="GH159" s="26"/>
      <c r="GI159" s="26"/>
      <c r="GJ159" s="26"/>
      <c r="GK159" s="26"/>
      <c r="GL159" s="26"/>
      <c r="GM159" s="26"/>
      <c r="GN159" s="26"/>
      <c r="GO159" s="26"/>
      <c r="GP159" s="26"/>
      <c r="GQ159" s="26"/>
      <c r="GR159" s="26"/>
      <c r="GS159" s="26"/>
      <c r="GT159" s="26"/>
      <c r="GU159" s="26"/>
      <c r="GV159" s="26"/>
      <c r="GW159" s="26"/>
      <c r="GX159" s="26"/>
      <c r="GY159" s="26"/>
      <c r="GZ159" s="26"/>
      <c r="HA159" s="26"/>
      <c r="HB159" s="26"/>
      <c r="HC159" s="26"/>
      <c r="HD159" s="26"/>
      <c r="HE159" s="26"/>
      <c r="HF159" s="26"/>
      <c r="HG159" s="26"/>
      <c r="HH159" s="26"/>
      <c r="HI159" s="26"/>
      <c r="HJ159" s="26"/>
      <c r="HK159" s="26"/>
      <c r="HL159" s="26"/>
      <c r="HM159" s="26"/>
      <c r="HN159" s="26"/>
      <c r="HO159" s="26"/>
      <c r="HP159" s="26"/>
      <c r="HQ159" s="26"/>
      <c r="HR159" s="26"/>
      <c r="HS159" s="26"/>
      <c r="HT159" s="26"/>
      <c r="HU159" s="26"/>
      <c r="HV159" s="26"/>
      <c r="HW159" s="26"/>
      <c r="HX159" s="26"/>
      <c r="HY159" s="26"/>
      <c r="HZ159" s="26"/>
      <c r="IA159" s="26"/>
      <c r="IB159" s="26"/>
      <c r="IC159" s="26"/>
      <c r="ID159" s="26"/>
      <c r="IE159" s="26"/>
      <c r="IF159" s="26"/>
      <c r="IG159" s="26"/>
      <c r="IH159" s="26"/>
      <c r="II159" s="26"/>
      <c r="IJ159" s="26"/>
      <c r="IK159" s="26"/>
      <c r="IL159" s="26"/>
      <c r="IM159" s="26"/>
      <c r="IN159" s="26"/>
      <c r="IO159" s="26"/>
      <c r="IP159" s="26"/>
      <c r="IQ159" s="26"/>
      <c r="IR159" s="26"/>
      <c r="IS159" s="26"/>
      <c r="IT159" s="26"/>
      <c r="IU159" s="26"/>
      <c r="IV159" s="26"/>
    </row>
    <row r="160" spans="1:256" s="5" customFormat="1" ht="21.6" x14ac:dyDescent="0.45">
      <c r="A160" s="106" t="s">
        <v>9</v>
      </c>
      <c r="B160" s="106"/>
      <c r="C160" s="106"/>
      <c r="D160" s="106"/>
      <c r="E160" s="106"/>
      <c r="F160" s="106"/>
      <c r="G160" s="106"/>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c r="HC160" s="2"/>
      <c r="HD160" s="2"/>
      <c r="HE160" s="2"/>
      <c r="HF160" s="2"/>
      <c r="HG160" s="2"/>
      <c r="HH160" s="2"/>
      <c r="HI160" s="2"/>
      <c r="HJ160" s="2"/>
      <c r="HK160" s="2"/>
      <c r="HL160" s="2"/>
      <c r="HM160" s="2"/>
      <c r="HN160" s="2"/>
      <c r="HO160" s="2"/>
      <c r="HP160" s="2"/>
      <c r="HQ160" s="2"/>
      <c r="HR160" s="2"/>
      <c r="HS160" s="2"/>
      <c r="HT160" s="2"/>
      <c r="HU160" s="2"/>
      <c r="HV160" s="2"/>
      <c r="HW160" s="2"/>
      <c r="HX160" s="2"/>
      <c r="HY160" s="2"/>
      <c r="HZ160" s="2"/>
      <c r="IA160" s="2"/>
      <c r="IB160" s="2"/>
      <c r="IC160" s="2"/>
      <c r="ID160" s="2"/>
      <c r="IE160" s="2"/>
      <c r="IF160" s="2"/>
      <c r="IG160" s="2"/>
      <c r="IH160" s="2"/>
      <c r="II160" s="2"/>
      <c r="IJ160" s="2"/>
      <c r="IK160" s="2"/>
      <c r="IL160" s="2"/>
      <c r="IM160" s="2"/>
      <c r="IN160" s="2"/>
      <c r="IO160" s="2"/>
      <c r="IP160" s="2"/>
      <c r="IQ160" s="2"/>
      <c r="IR160" s="2"/>
      <c r="IS160" s="2"/>
      <c r="IT160" s="2"/>
      <c r="IU160" s="2"/>
      <c r="IV160" s="2"/>
    </row>
    <row r="161" spans="1:8" s="4" customFormat="1" ht="21.6" thickBot="1" x14ac:dyDescent="0.45">
      <c r="A161" s="119"/>
      <c r="B161" s="136"/>
      <c r="C161" s="136"/>
      <c r="D161" s="154" t="s">
        <v>52</v>
      </c>
      <c r="E161" s="119"/>
      <c r="F161" s="119"/>
      <c r="G161" s="119"/>
    </row>
    <row r="162" spans="1:8" s="3" customFormat="1" ht="40.799999999999997" x14ac:dyDescent="0.25">
      <c r="A162" s="137" t="s">
        <v>35</v>
      </c>
      <c r="B162" s="123" t="s">
        <v>53</v>
      </c>
      <c r="C162" s="123"/>
      <c r="D162" s="110"/>
      <c r="E162" s="111"/>
      <c r="F162" s="111"/>
      <c r="G162" s="111"/>
    </row>
    <row r="163" spans="1:8" s="4" customFormat="1" ht="20.399999999999999" x14ac:dyDescent="0.35">
      <c r="A163" s="179">
        <v>1</v>
      </c>
      <c r="B163" s="180">
        <v>2</v>
      </c>
      <c r="C163" s="180">
        <v>3</v>
      </c>
      <c r="D163" s="180">
        <v>4</v>
      </c>
      <c r="E163" s="119"/>
      <c r="F163" s="119"/>
      <c r="G163" s="119"/>
    </row>
    <row r="164" spans="1:8" s="4" customFormat="1" ht="22.5" customHeight="1" x14ac:dyDescent="0.35">
      <c r="A164" s="181">
        <v>1</v>
      </c>
      <c r="B164" s="182" t="s">
        <v>54</v>
      </c>
      <c r="C164" s="183" t="s">
        <v>81</v>
      </c>
      <c r="D164" s="184" t="s">
        <v>162</v>
      </c>
      <c r="E164" s="119"/>
      <c r="F164" s="119"/>
      <c r="G164" s="119"/>
    </row>
    <row r="165" spans="1:8" s="4" customFormat="1" ht="22.5" customHeight="1" x14ac:dyDescent="0.35">
      <c r="A165" s="185"/>
      <c r="B165" s="186"/>
      <c r="C165" s="183" t="s">
        <v>38</v>
      </c>
      <c r="D165" s="187">
        <v>61</v>
      </c>
      <c r="E165" s="119"/>
      <c r="F165" s="119"/>
      <c r="G165" s="119"/>
    </row>
    <row r="166" spans="1:8" s="4" customFormat="1" ht="22.5" customHeight="1" x14ac:dyDescent="0.35">
      <c r="A166" s="171">
        <v>2</v>
      </c>
      <c r="B166" s="188" t="s">
        <v>58</v>
      </c>
      <c r="C166" s="189"/>
      <c r="D166" s="190" t="s">
        <v>130</v>
      </c>
      <c r="E166" s="119"/>
      <c r="F166" s="119"/>
      <c r="G166" s="119"/>
    </row>
    <row r="167" spans="1:8" s="4" customFormat="1" ht="40.5" customHeight="1" x14ac:dyDescent="0.35">
      <c r="A167" s="171">
        <v>3</v>
      </c>
      <c r="B167" s="188" t="s">
        <v>60</v>
      </c>
      <c r="C167" s="189"/>
      <c r="D167" s="173">
        <f>'План продаж'!E11</f>
        <v>42000</v>
      </c>
      <c r="E167" s="119"/>
      <c r="F167" s="119"/>
      <c r="G167" s="119"/>
    </row>
    <row r="168" spans="1:8" s="4" customFormat="1" ht="30" customHeight="1" x14ac:dyDescent="0.35">
      <c r="A168" s="164"/>
      <c r="B168" s="119"/>
      <c r="C168" s="119"/>
      <c r="D168" s="119"/>
      <c r="E168" s="119"/>
      <c r="F168" s="119"/>
      <c r="G168" s="119"/>
    </row>
    <row r="169" spans="1:8" s="4" customFormat="1" ht="21.6" x14ac:dyDescent="0.45">
      <c r="A169" s="106" t="s">
        <v>10</v>
      </c>
      <c r="B169" s="106"/>
      <c r="C169" s="106"/>
      <c r="D169" s="106"/>
      <c r="E169" s="106"/>
      <c r="F169" s="106"/>
      <c r="G169" s="106"/>
      <c r="H169" s="2"/>
    </row>
    <row r="170" spans="1:8" s="4" customFormat="1" ht="15.9" customHeight="1" thickBot="1" x14ac:dyDescent="0.3">
      <c r="A170" s="104"/>
      <c r="B170" s="104"/>
      <c r="C170" s="104"/>
      <c r="D170" s="104"/>
      <c r="E170" s="104"/>
      <c r="F170" s="104"/>
      <c r="G170" s="104"/>
      <c r="H170" s="2"/>
    </row>
    <row r="171" spans="1:8" s="4" customFormat="1" ht="42" thickTop="1" thickBot="1" x14ac:dyDescent="0.4">
      <c r="A171" s="104"/>
      <c r="B171" s="175" t="s">
        <v>140</v>
      </c>
      <c r="C171" s="191">
        <v>4</v>
      </c>
      <c r="D171" s="192" t="str">
        <f>IF(C171=4,"НПД 4%",IF(C171=6,"НПД/УСН 6%",IF(C171=15,"УСН 15%",0)))</f>
        <v>НПД 4%</v>
      </c>
      <c r="E171" s="119"/>
      <c r="F171" s="104"/>
      <c r="G171" s="104"/>
      <c r="H171" s="2"/>
    </row>
    <row r="172" spans="1:8" s="4" customFormat="1" ht="50.1" customHeight="1" thickTop="1" x14ac:dyDescent="0.25">
      <c r="A172" s="104"/>
      <c r="B172" s="34" t="s">
        <v>106</v>
      </c>
      <c r="C172" s="34"/>
      <c r="D172" s="34"/>
      <c r="E172" s="104"/>
      <c r="F172" s="104"/>
      <c r="G172" s="104"/>
      <c r="H172" s="2"/>
    </row>
    <row r="173" spans="1:8" s="4" customFormat="1" ht="15.9" customHeight="1" x14ac:dyDescent="0.25">
      <c r="A173" s="104"/>
      <c r="B173" s="104"/>
      <c r="C173" s="104"/>
      <c r="D173" s="104"/>
      <c r="E173" s="104"/>
      <c r="F173" s="104"/>
      <c r="G173" s="104"/>
      <c r="H173" s="2"/>
    </row>
    <row r="174" spans="1:8" s="4" customFormat="1" ht="19.5" customHeight="1" thickBot="1" x14ac:dyDescent="0.45">
      <c r="A174" s="119"/>
      <c r="B174" s="136"/>
      <c r="C174" s="154" t="s">
        <v>55</v>
      </c>
      <c r="D174" s="119"/>
      <c r="E174" s="119"/>
      <c r="F174" s="119"/>
      <c r="G174" s="119"/>
    </row>
    <row r="175" spans="1:8" s="3" customFormat="1" ht="40.799999999999997" x14ac:dyDescent="0.25">
      <c r="A175" s="193" t="s">
        <v>35</v>
      </c>
      <c r="B175" s="139" t="s">
        <v>53</v>
      </c>
      <c r="C175" s="194" t="s">
        <v>22</v>
      </c>
      <c r="D175" s="111"/>
      <c r="E175" s="111"/>
      <c r="F175" s="111"/>
      <c r="G175" s="111"/>
    </row>
    <row r="176" spans="1:8" s="4" customFormat="1" ht="20.25" customHeight="1" x14ac:dyDescent="0.4">
      <c r="A176" s="140">
        <v>1</v>
      </c>
      <c r="B176" s="112">
        <v>2</v>
      </c>
      <c r="C176" s="195">
        <v>3</v>
      </c>
      <c r="D176" s="119"/>
      <c r="E176" s="119"/>
      <c r="F176" s="119"/>
      <c r="G176" s="119"/>
    </row>
    <row r="177" spans="1:7" s="4" customFormat="1" ht="43.5" customHeight="1" x14ac:dyDescent="0.35">
      <c r="A177" s="196">
        <v>1</v>
      </c>
      <c r="B177" s="197" t="s">
        <v>56</v>
      </c>
      <c r="C177" s="198">
        <f>D167</f>
        <v>42000</v>
      </c>
      <c r="D177" s="119"/>
      <c r="E177" s="119"/>
      <c r="F177" s="119"/>
      <c r="G177" s="119"/>
    </row>
    <row r="178" spans="1:7" s="4" customFormat="1" ht="43.5" customHeight="1" x14ac:dyDescent="0.35">
      <c r="A178" s="196">
        <v>2</v>
      </c>
      <c r="B178" s="197" t="s">
        <v>59</v>
      </c>
      <c r="C178" s="198">
        <f>C146</f>
        <v>12834.666666666666</v>
      </c>
      <c r="D178" s="119"/>
      <c r="E178" s="119"/>
      <c r="F178" s="119"/>
      <c r="G178" s="119"/>
    </row>
    <row r="179" spans="1:7" s="4" customFormat="1" ht="43.5" customHeight="1" x14ac:dyDescent="0.35">
      <c r="A179" s="196">
        <v>3</v>
      </c>
      <c r="B179" s="197" t="s">
        <v>89</v>
      </c>
      <c r="C179" s="198">
        <f>IF(C171=15,(C177-C178)*0.15,C177*C171/100)</f>
        <v>1680</v>
      </c>
      <c r="D179" s="119"/>
      <c r="E179" s="119"/>
      <c r="F179" s="119"/>
      <c r="G179" s="119"/>
    </row>
    <row r="180" spans="1:7" s="4" customFormat="1" ht="43.5" customHeight="1" x14ac:dyDescent="0.35">
      <c r="A180" s="196">
        <v>4</v>
      </c>
      <c r="B180" s="197" t="s">
        <v>90</v>
      </c>
      <c r="C180" s="198">
        <f>C177-C178-C179</f>
        <v>27485.333333333336</v>
      </c>
      <c r="D180" s="119"/>
      <c r="E180" s="119"/>
      <c r="F180" s="119"/>
      <c r="G180" s="119"/>
    </row>
    <row r="181" spans="1:7" s="4" customFormat="1" ht="43.5" customHeight="1" x14ac:dyDescent="0.35">
      <c r="A181" s="196">
        <v>5</v>
      </c>
      <c r="B181" s="197" t="s">
        <v>11</v>
      </c>
      <c r="C181" s="198">
        <f>C180*12</f>
        <v>329824</v>
      </c>
      <c r="D181" s="119"/>
      <c r="E181" s="119"/>
      <c r="F181" s="119"/>
      <c r="G181" s="119"/>
    </row>
    <row r="182" spans="1:7" s="4" customFormat="1" ht="43.5" customHeight="1" x14ac:dyDescent="0.35">
      <c r="A182" s="196">
        <v>6</v>
      </c>
      <c r="B182" s="197" t="s">
        <v>57</v>
      </c>
      <c r="C182" s="199">
        <f>IF(C178=0,0,C180/C178)</f>
        <v>2.1414917930604616</v>
      </c>
      <c r="D182" s="119"/>
      <c r="E182" s="119"/>
      <c r="F182" s="119"/>
      <c r="G182" s="119"/>
    </row>
    <row r="183" spans="1:7" ht="43.5" customHeight="1" thickBot="1" x14ac:dyDescent="0.45">
      <c r="A183" s="196">
        <v>7</v>
      </c>
      <c r="B183" s="200" t="s">
        <v>131</v>
      </c>
      <c r="C183" s="201">
        <f>ROUND(C97/C180,0)</f>
        <v>32</v>
      </c>
    </row>
    <row r="184" spans="1:7" s="4" customFormat="1" ht="20.399999999999999" x14ac:dyDescent="0.35">
      <c r="A184" s="119"/>
      <c r="B184" s="119"/>
      <c r="C184" s="119"/>
      <c r="D184" s="119"/>
      <c r="E184" s="119"/>
      <c r="F184" s="119"/>
      <c r="G184" s="119"/>
    </row>
    <row r="185" spans="1:7" s="11" customFormat="1" ht="43.5" customHeight="1" x14ac:dyDescent="0.25">
      <c r="A185" s="34" t="s">
        <v>12</v>
      </c>
      <c r="B185" s="34"/>
      <c r="C185" s="34"/>
      <c r="D185" s="34"/>
      <c r="E185" s="57"/>
      <c r="F185" s="202"/>
      <c r="G185" s="202"/>
    </row>
    <row r="186" spans="1:7" s="11" customFormat="1" ht="40.5" customHeight="1" x14ac:dyDescent="0.25">
      <c r="A186" s="34"/>
      <c r="B186" s="34"/>
      <c r="C186" s="34"/>
      <c r="D186" s="34"/>
      <c r="E186" s="57"/>
      <c r="F186" s="203"/>
      <c r="G186" s="202"/>
    </row>
    <row r="187" spans="1:7" s="4" customFormat="1" ht="33.75" customHeight="1" x14ac:dyDescent="0.35">
      <c r="A187" s="34" t="s">
        <v>166</v>
      </c>
      <c r="B187" s="34"/>
      <c r="C187" s="34"/>
      <c r="D187" s="34"/>
      <c r="E187" s="34"/>
      <c r="F187" s="107"/>
      <c r="G187" s="119"/>
    </row>
    <row r="188" spans="1:7" s="10" customFormat="1" ht="57.75" customHeight="1" x14ac:dyDescent="0.4">
      <c r="A188" s="55"/>
      <c r="B188" s="204"/>
      <c r="C188" s="55"/>
      <c r="D188" s="55"/>
      <c r="E188" s="55"/>
      <c r="F188" s="164"/>
      <c r="G188" s="164"/>
    </row>
    <row r="189" spans="1:7" ht="15.75" hidden="1" customHeight="1" x14ac:dyDescent="0.4"/>
  </sheetData>
  <sheetProtection formatCells="0" formatColumns="0" formatRows="0" insertColumns="0" insertRows="0" insertHyperlinks="0" deleteColumns="0" deleteRows="0" sort="0" autoFilter="0" pivotTables="0"/>
  <mergeCells count="274">
    <mergeCell ref="DB116:DH116"/>
    <mergeCell ref="A60:G60"/>
    <mergeCell ref="A61:G61"/>
    <mergeCell ref="A62:G62"/>
    <mergeCell ref="A63:G63"/>
    <mergeCell ref="A69:G69"/>
    <mergeCell ref="A73:G73"/>
    <mergeCell ref="A72:G72"/>
    <mergeCell ref="A71:G71"/>
    <mergeCell ref="CN84:CT84"/>
    <mergeCell ref="CU84:DA84"/>
    <mergeCell ref="BZ107:CF107"/>
    <mergeCell ref="BE116:BK116"/>
    <mergeCell ref="BL116:BR116"/>
    <mergeCell ref="BS116:BY116"/>
    <mergeCell ref="BZ116:CF116"/>
    <mergeCell ref="CG116:CM116"/>
    <mergeCell ref="CN116:CT116"/>
    <mergeCell ref="CU116:DA116"/>
    <mergeCell ref="A76:G76"/>
    <mergeCell ref="A64:B64"/>
    <mergeCell ref="AJ84:AP84"/>
    <mergeCell ref="AQ84:AW84"/>
    <mergeCell ref="AJ107:AP107"/>
    <mergeCell ref="ED84:EJ84"/>
    <mergeCell ref="EK84:EQ84"/>
    <mergeCell ref="ER84:EX84"/>
    <mergeCell ref="ED107:EJ107"/>
    <mergeCell ref="EK107:EQ107"/>
    <mergeCell ref="ER107:EX107"/>
    <mergeCell ref="DP107:DV107"/>
    <mergeCell ref="DW107:EC107"/>
    <mergeCell ref="DB84:DH84"/>
    <mergeCell ref="DI84:DO84"/>
    <mergeCell ref="DP84:DV84"/>
    <mergeCell ref="DW84:EC84"/>
    <mergeCell ref="B75:C75"/>
    <mergeCell ref="B100:F100"/>
    <mergeCell ref="B101:F101"/>
    <mergeCell ref="B102:F102"/>
    <mergeCell ref="B103:F103"/>
    <mergeCell ref="B104:F104"/>
    <mergeCell ref="B105:F105"/>
    <mergeCell ref="B99:F99"/>
    <mergeCell ref="C86:C87"/>
    <mergeCell ref="B86:B87"/>
    <mergeCell ref="A70:G70"/>
    <mergeCell ref="A1:G1"/>
    <mergeCell ref="A2:G2"/>
    <mergeCell ref="A47:F47"/>
    <mergeCell ref="A42:G42"/>
    <mergeCell ref="A43:G43"/>
    <mergeCell ref="A10:G10"/>
    <mergeCell ref="A34:G34"/>
    <mergeCell ref="A35:G35"/>
    <mergeCell ref="A7:G7"/>
    <mergeCell ref="A8:G8"/>
    <mergeCell ref="A9:G9"/>
    <mergeCell ref="A6:G6"/>
    <mergeCell ref="A12:G12"/>
    <mergeCell ref="A13:G13"/>
    <mergeCell ref="A14:G14"/>
    <mergeCell ref="A45:G45"/>
    <mergeCell ref="A46:G46"/>
    <mergeCell ref="A44:F44"/>
    <mergeCell ref="B5:G5"/>
    <mergeCell ref="B11:G11"/>
    <mergeCell ref="B16:G16"/>
    <mergeCell ref="B18:G18"/>
    <mergeCell ref="A37:G37"/>
    <mergeCell ref="A116:G116"/>
    <mergeCell ref="H116:N116"/>
    <mergeCell ref="O116:U116"/>
    <mergeCell ref="V116:AB116"/>
    <mergeCell ref="AC116:AI116"/>
    <mergeCell ref="BS84:BY84"/>
    <mergeCell ref="BZ84:CF84"/>
    <mergeCell ref="AX107:BD107"/>
    <mergeCell ref="BE107:BK107"/>
    <mergeCell ref="BL107:BR107"/>
    <mergeCell ref="BS107:BY107"/>
    <mergeCell ref="BL84:BR84"/>
    <mergeCell ref="AQ107:AW107"/>
    <mergeCell ref="AX84:BD84"/>
    <mergeCell ref="BE84:BK84"/>
    <mergeCell ref="AX116:BD116"/>
    <mergeCell ref="A86:A87"/>
    <mergeCell ref="A84:G84"/>
    <mergeCell ref="D86:F86"/>
    <mergeCell ref="HQ84:HW84"/>
    <mergeCell ref="HX84:ID84"/>
    <mergeCell ref="IE84:IK84"/>
    <mergeCell ref="AJ116:AP116"/>
    <mergeCell ref="AQ116:AW116"/>
    <mergeCell ref="H84:N84"/>
    <mergeCell ref="O84:U84"/>
    <mergeCell ref="V84:AB84"/>
    <mergeCell ref="AC84:AI84"/>
    <mergeCell ref="DI116:DO116"/>
    <mergeCell ref="CG84:CM84"/>
    <mergeCell ref="EY84:FE84"/>
    <mergeCell ref="FF84:FL84"/>
    <mergeCell ref="FM84:FS84"/>
    <mergeCell ref="FT84:FZ84"/>
    <mergeCell ref="EY107:FE107"/>
    <mergeCell ref="FF107:FL107"/>
    <mergeCell ref="FM107:FS107"/>
    <mergeCell ref="FT107:FZ107"/>
    <mergeCell ref="CG107:CM107"/>
    <mergeCell ref="CN107:CT107"/>
    <mergeCell ref="CU107:DA107"/>
    <mergeCell ref="DB107:DH107"/>
    <mergeCell ref="DI107:DO107"/>
    <mergeCell ref="IL84:IR84"/>
    <mergeCell ref="IS84:IV84"/>
    <mergeCell ref="A107:G107"/>
    <mergeCell ref="H107:N107"/>
    <mergeCell ref="O107:U107"/>
    <mergeCell ref="V107:AB107"/>
    <mergeCell ref="AC107:AI107"/>
    <mergeCell ref="GA107:GG107"/>
    <mergeCell ref="GH107:GN107"/>
    <mergeCell ref="GO107:GU107"/>
    <mergeCell ref="GV107:HB107"/>
    <mergeCell ref="HC107:HI107"/>
    <mergeCell ref="HJ107:HP107"/>
    <mergeCell ref="HQ107:HW107"/>
    <mergeCell ref="HX107:ID107"/>
    <mergeCell ref="IE107:IK107"/>
    <mergeCell ref="IL107:IR107"/>
    <mergeCell ref="IS107:IV107"/>
    <mergeCell ref="GA84:GG84"/>
    <mergeCell ref="GH84:GN84"/>
    <mergeCell ref="GO84:GU84"/>
    <mergeCell ref="GV84:HB84"/>
    <mergeCell ref="HC84:HI84"/>
    <mergeCell ref="HJ84:HP84"/>
    <mergeCell ref="DP116:DV116"/>
    <mergeCell ref="DW116:EC116"/>
    <mergeCell ref="ED116:EJ116"/>
    <mergeCell ref="EK116:EQ116"/>
    <mergeCell ref="ER116:EX116"/>
    <mergeCell ref="EY116:FE116"/>
    <mergeCell ref="FF116:FL116"/>
    <mergeCell ref="FM116:FS116"/>
    <mergeCell ref="FT116:FZ116"/>
    <mergeCell ref="GA116:GG116"/>
    <mergeCell ref="GH116:GN116"/>
    <mergeCell ref="GO116:GU116"/>
    <mergeCell ref="GV116:HB116"/>
    <mergeCell ref="HC116:HI116"/>
    <mergeCell ref="HJ116:HP116"/>
    <mergeCell ref="HQ116:HW116"/>
    <mergeCell ref="HX116:ID116"/>
    <mergeCell ref="BZ124:CF124"/>
    <mergeCell ref="CG124:CM124"/>
    <mergeCell ref="CN124:CT124"/>
    <mergeCell ref="CU124:DA124"/>
    <mergeCell ref="DB124:DH124"/>
    <mergeCell ref="DI124:DO124"/>
    <mergeCell ref="GO124:GU124"/>
    <mergeCell ref="DP124:DV124"/>
    <mergeCell ref="DW124:EC124"/>
    <mergeCell ref="ED124:EJ124"/>
    <mergeCell ref="EK124:EQ124"/>
    <mergeCell ref="FF124:FL124"/>
    <mergeCell ref="FM124:FS124"/>
    <mergeCell ref="FT124:FZ124"/>
    <mergeCell ref="GA124:GG124"/>
    <mergeCell ref="GH124:GN124"/>
    <mergeCell ref="A124:G124"/>
    <mergeCell ref="H124:N124"/>
    <mergeCell ref="O124:U124"/>
    <mergeCell ref="V124:AB124"/>
    <mergeCell ref="AC124:AI124"/>
    <mergeCell ref="AJ124:AP124"/>
    <mergeCell ref="AQ124:AW124"/>
    <mergeCell ref="AX124:BD124"/>
    <mergeCell ref="BE124:BK124"/>
    <mergeCell ref="IS124:IV124"/>
    <mergeCell ref="GV124:HB124"/>
    <mergeCell ref="HC124:HI124"/>
    <mergeCell ref="HJ124:HP124"/>
    <mergeCell ref="HQ124:HW124"/>
    <mergeCell ref="HX124:ID124"/>
    <mergeCell ref="IE124:IK124"/>
    <mergeCell ref="IL116:IR116"/>
    <mergeCell ref="IS116:IV116"/>
    <mergeCell ref="IL124:IR124"/>
    <mergeCell ref="IE116:IK116"/>
    <mergeCell ref="AJ137:AP137"/>
    <mergeCell ref="AQ137:AW137"/>
    <mergeCell ref="AX137:BD137"/>
    <mergeCell ref="BE137:BK137"/>
    <mergeCell ref="BL137:BR137"/>
    <mergeCell ref="BS137:BY137"/>
    <mergeCell ref="EY137:FE137"/>
    <mergeCell ref="BZ137:CF137"/>
    <mergeCell ref="CG137:CM137"/>
    <mergeCell ref="CN137:CT137"/>
    <mergeCell ref="CU137:DA137"/>
    <mergeCell ref="DB137:DH137"/>
    <mergeCell ref="DI137:DO137"/>
    <mergeCell ref="FM137:FS137"/>
    <mergeCell ref="ER124:EX124"/>
    <mergeCell ref="EY124:FE124"/>
    <mergeCell ref="BL124:BR124"/>
    <mergeCell ref="BS124:BY124"/>
    <mergeCell ref="IL137:IR137"/>
    <mergeCell ref="IS137:IV137"/>
    <mergeCell ref="A138:G138"/>
    <mergeCell ref="GV137:HB137"/>
    <mergeCell ref="HC137:HI137"/>
    <mergeCell ref="HJ137:HP137"/>
    <mergeCell ref="HQ137:HW137"/>
    <mergeCell ref="HX137:ID137"/>
    <mergeCell ref="IE137:IK137"/>
    <mergeCell ref="FF137:FL137"/>
    <mergeCell ref="FT137:FZ137"/>
    <mergeCell ref="GA137:GG137"/>
    <mergeCell ref="GH137:GN137"/>
    <mergeCell ref="GO137:GU137"/>
    <mergeCell ref="DP137:DV137"/>
    <mergeCell ref="DW137:EC137"/>
    <mergeCell ref="ED137:EJ137"/>
    <mergeCell ref="EK137:EQ137"/>
    <mergeCell ref="ER137:EX137"/>
    <mergeCell ref="B125:G125"/>
    <mergeCell ref="H137:N137"/>
    <mergeCell ref="O137:U137"/>
    <mergeCell ref="V137:AB137"/>
    <mergeCell ref="AC137:AI137"/>
    <mergeCell ref="A187:E187"/>
    <mergeCell ref="A169:G169"/>
    <mergeCell ref="A185:D185"/>
    <mergeCell ref="A160:G160"/>
    <mergeCell ref="B162:C162"/>
    <mergeCell ref="B164:B165"/>
    <mergeCell ref="A186:D186"/>
    <mergeCell ref="B166:C166"/>
    <mergeCell ref="B167:C167"/>
    <mergeCell ref="A164:A165"/>
    <mergeCell ref="A149:G149"/>
    <mergeCell ref="A159:G159"/>
    <mergeCell ref="A137:G137"/>
    <mergeCell ref="B172:D172"/>
    <mergeCell ref="A15:G15"/>
    <mergeCell ref="A17:G17"/>
    <mergeCell ref="A29:G29"/>
    <mergeCell ref="A30:G30"/>
    <mergeCell ref="A31:G31"/>
    <mergeCell ref="A32:G32"/>
    <mergeCell ref="A19:G19"/>
    <mergeCell ref="A23:C23"/>
    <mergeCell ref="A24:C24"/>
    <mergeCell ref="A25:C25"/>
    <mergeCell ref="A55:G55"/>
    <mergeCell ref="A56:G56"/>
    <mergeCell ref="A58:G58"/>
    <mergeCell ref="A54:G54"/>
    <mergeCell ref="B59:G59"/>
    <mergeCell ref="A57:G57"/>
    <mergeCell ref="A41:C41"/>
    <mergeCell ref="B28:G28"/>
    <mergeCell ref="B48:G48"/>
    <mergeCell ref="A49:G49"/>
    <mergeCell ref="A50:G50"/>
    <mergeCell ref="A51:G51"/>
    <mergeCell ref="A52:G52"/>
    <mergeCell ref="A53:G53"/>
    <mergeCell ref="A38:G38"/>
    <mergeCell ref="A39:G39"/>
    <mergeCell ref="A40:G40"/>
    <mergeCell ref="B36:G36"/>
  </mergeCells>
  <phoneticPr fontId="2" type="noConversion"/>
  <dataValidations disablePrompts="1" count="1">
    <dataValidation type="list" allowBlank="1" showInputMessage="1" showErrorMessage="1" sqref="C171" xr:uid="{7B07C8DE-485B-4EB2-8B89-67EABADD1988}">
      <formula1>"4, 6,15"</formula1>
    </dataValidation>
  </dataValidations>
  <pageMargins left="0.74803149606299213" right="0.39370078740157483" top="0.39370078740157483" bottom="0.39370078740157483" header="0" footer="0"/>
  <pageSetup paperSize="9" scale="48" fitToHeight="3" orientation="portrait" r:id="rId1"/>
  <headerFooter alignWithMargins="0">
    <oddFooter>&amp;R&amp;P</oddFooter>
  </headerFooter>
  <rowBreaks count="2" manualBreakCount="2">
    <brk id="74" min="1" max="6" man="1"/>
    <brk id="126" min="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36ED0-A699-4FE3-9D37-129003AFB0C7}">
  <dimension ref="A1:E11"/>
  <sheetViews>
    <sheetView workbookViewId="0">
      <selection activeCell="B7" sqref="B7"/>
    </sheetView>
  </sheetViews>
  <sheetFormatPr defaultColWidth="8.88671875" defaultRowHeight="13.2" x14ac:dyDescent="0.25"/>
  <cols>
    <col min="1" max="1" width="9.109375" style="23"/>
    <col min="2" max="2" width="33.6640625" style="23" customWidth="1"/>
    <col min="3" max="3" width="21.109375" style="23" customWidth="1"/>
    <col min="4" max="4" width="20" style="23" customWidth="1"/>
    <col min="5" max="5" width="24.33203125" style="23" customWidth="1"/>
  </cols>
  <sheetData>
    <row r="1" spans="1:5" ht="17.399999999999999" x14ac:dyDescent="0.25">
      <c r="A1" s="29" t="s">
        <v>114</v>
      </c>
      <c r="B1" s="29"/>
      <c r="C1" s="29"/>
      <c r="D1" s="29"/>
      <c r="E1" s="29"/>
    </row>
    <row r="2" spans="1:5" ht="17.399999999999999" x14ac:dyDescent="0.25">
      <c r="A2" s="18"/>
      <c r="B2" s="18"/>
      <c r="C2" s="18"/>
      <c r="D2" s="18"/>
      <c r="E2" s="18" t="s">
        <v>115</v>
      </c>
    </row>
    <row r="3" spans="1:5" ht="15.6" thickBot="1" x14ac:dyDescent="0.3">
      <c r="A3" s="19"/>
      <c r="B3" s="20"/>
      <c r="C3" s="20"/>
      <c r="D3" s="20"/>
      <c r="E3" s="20"/>
    </row>
    <row r="4" spans="1:5" ht="35.4" thickBot="1" x14ac:dyDescent="0.3">
      <c r="A4" s="21" t="s">
        <v>116</v>
      </c>
      <c r="B4" s="22" t="s">
        <v>117</v>
      </c>
      <c r="C4" s="22" t="s">
        <v>118</v>
      </c>
      <c r="D4" s="22" t="s">
        <v>66</v>
      </c>
      <c r="E4" s="22" t="s">
        <v>119</v>
      </c>
    </row>
    <row r="5" spans="1:5" ht="15.6" x14ac:dyDescent="0.25">
      <c r="A5" s="14">
        <v>1</v>
      </c>
      <c r="B5" s="14" t="s">
        <v>164</v>
      </c>
      <c r="C5" s="15">
        <v>1100</v>
      </c>
      <c r="D5" s="16">
        <v>20</v>
      </c>
      <c r="E5" s="15">
        <f t="shared" ref="E5:E9" si="0">C5*D5</f>
        <v>22000</v>
      </c>
    </row>
    <row r="6" spans="1:5" ht="15.6" x14ac:dyDescent="0.25">
      <c r="A6" s="14">
        <v>2</v>
      </c>
      <c r="B6" s="14" t="s">
        <v>163</v>
      </c>
      <c r="C6" s="15">
        <v>500</v>
      </c>
      <c r="D6" s="16">
        <v>40</v>
      </c>
      <c r="E6" s="15">
        <f t="shared" si="0"/>
        <v>20000</v>
      </c>
    </row>
    <row r="7" spans="1:5" ht="15.6" x14ac:dyDescent="0.25">
      <c r="A7" s="14">
        <v>3</v>
      </c>
      <c r="B7" s="14"/>
      <c r="C7" s="15"/>
      <c r="D7" s="16"/>
      <c r="E7" s="15">
        <f t="shared" si="0"/>
        <v>0</v>
      </c>
    </row>
    <row r="8" spans="1:5" ht="15.6" x14ac:dyDescent="0.25">
      <c r="A8" s="14">
        <v>4</v>
      </c>
      <c r="B8" s="14"/>
      <c r="C8" s="15"/>
      <c r="D8" s="16"/>
      <c r="E8" s="15">
        <f t="shared" si="0"/>
        <v>0</v>
      </c>
    </row>
    <row r="9" spans="1:5" ht="15.6" x14ac:dyDescent="0.25">
      <c r="A9" s="14">
        <v>5</v>
      </c>
      <c r="B9" s="14"/>
      <c r="C9" s="15"/>
      <c r="D9" s="16"/>
      <c r="E9" s="15">
        <f t="shared" si="0"/>
        <v>0</v>
      </c>
    </row>
    <row r="10" spans="1:5" ht="15.6" x14ac:dyDescent="0.25">
      <c r="A10" s="14">
        <v>6</v>
      </c>
      <c r="B10" s="14"/>
      <c r="C10" s="15"/>
      <c r="D10" s="16"/>
      <c r="E10" s="15"/>
    </row>
    <row r="11" spans="1:5" ht="15.6" x14ac:dyDescent="0.25">
      <c r="A11" s="30"/>
      <c r="B11" s="31" t="s">
        <v>120</v>
      </c>
      <c r="C11" s="13"/>
      <c r="D11" s="17">
        <f>SUM(D5:D10)</f>
        <v>60</v>
      </c>
      <c r="E11" s="13">
        <f>SUM(E5:E10)</f>
        <v>42000</v>
      </c>
    </row>
  </sheetData>
  <mergeCells count="2">
    <mergeCell ref="A1:E1"/>
    <mergeCell ref="A11:B11"/>
  </mergeCells>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БизнесПлан</vt:lpstr>
      <vt:lpstr>План продаж</vt:lpstr>
      <vt:lpstr>месСебест</vt:lpstr>
      <vt:lpstr>БизнесПлан!Область_печати</vt:lpstr>
    </vt:vector>
  </TitlesOfParts>
  <Company>Дом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Генчик</dc:creator>
  <cp:lastModifiedBy>николай шачнев</cp:lastModifiedBy>
  <cp:lastPrinted>2024-11-28T08:26:42Z</cp:lastPrinted>
  <dcterms:created xsi:type="dcterms:W3CDTF">2009-05-20T11:30:47Z</dcterms:created>
  <dcterms:modified xsi:type="dcterms:W3CDTF">2025-04-05T11:33:38Z</dcterms:modified>
</cp:coreProperties>
</file>