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activeTab="1"/>
  </bookViews>
  <sheets>
    <sheet name="БизнесПлан" sheetId="1" r:id="rId1"/>
    <sheet name="Инструкция" sheetId="2" r:id="rId2"/>
  </sheets>
  <definedNames>
    <definedName name="месСебест">'БизнесПлан'!$E$117</definedName>
    <definedName name="месячнаяПрограмма">'БизнесПлан'!#REF!</definedName>
    <definedName name="_xlnm.Print_Area" localSheetId="0">'БизнесПлан'!$A$1:$G$155</definedName>
  </definedNames>
  <calcPr fullCalcOnLoad="1"/>
</workbook>
</file>

<file path=xl/sharedStrings.xml><?xml version="1.0" encoding="utf-8"?>
<sst xmlns="http://schemas.openxmlformats.org/spreadsheetml/2006/main" count="158" uniqueCount="137">
  <si>
    <t>в том числе:</t>
  </si>
  <si>
    <t>3.2. Условия, необходимые для реализации производства:</t>
  </si>
  <si>
    <t>3.3. Реализация продукции</t>
  </si>
  <si>
    <t>Наименование затрат и документов</t>
  </si>
  <si>
    <t>Итого:</t>
  </si>
  <si>
    <t>Наименование затрат</t>
  </si>
  <si>
    <t>Стоимость (руб.)</t>
  </si>
  <si>
    <t>ВСЕГО ЗАТРАТ:</t>
  </si>
  <si>
    <t>Наименование составляющих цены</t>
  </si>
  <si>
    <t>Продукция</t>
  </si>
  <si>
    <t>6.1. Среднемесячная выручка от реализации продукции</t>
  </si>
  <si>
    <t>6.2. Среднемесячная прибыль и рентабельность производства продукции, товаров, услуг.</t>
  </si>
  <si>
    <t>Совокупный годовой (чистый) доход (строка 3, табл. №9 х 12)</t>
  </si>
  <si>
    <t>Совокупный годовой (чистый) доход подлежит налогообложению в установленном законом порядке.</t>
  </si>
  <si>
    <t xml:space="preserve">1.5. Общая стоимость проекта (руб.) </t>
  </si>
  <si>
    <t xml:space="preserve">средства, привлекаемые из других источников </t>
  </si>
  <si>
    <t xml:space="preserve">вложение собственных средств </t>
  </si>
  <si>
    <t xml:space="preserve">1.3. Вид предпринимательской деятельности с перечислением видов выпускаемой продукции, товаров, услуг и т.д. :
</t>
  </si>
  <si>
    <t>инструкция: работать с БП достаточно просто.</t>
  </si>
  <si>
    <t>для заполнения полей типа такого:</t>
  </si>
  <si>
    <t>….нужно совершить двойной щелчок после последней написанной буквы, ( в примере обведено место  розовым овалом, а в реальном  БП, конечно, никаких овалов не будет), и начать писать то, что Вы хотите туда написать.</t>
  </si>
  <si>
    <t>Размышлений требует таблица 5. в ней в столбце 2 надо перечислить продаваемые товары или услуги, в столбце 5 - указать стоимость всех материалов на 1 ед. каждого изделия или услуги, в столбце 6 - объем данной услуги в месяц (просто числом), в столбце 4 оставить " 1" во всех ячейках</t>
  </si>
  <si>
    <t>Аренда (помещения, гаража, автотранспортных средств и т.д.)</t>
  </si>
  <si>
    <t>Итог</t>
  </si>
  <si>
    <t>Взносы в фонды</t>
  </si>
  <si>
    <t>Зарплата на одного</t>
  </si>
  <si>
    <t>Количество работников</t>
  </si>
  <si>
    <t>ВСЕГО:</t>
  </si>
  <si>
    <t xml:space="preserve"> БИЗНЕС – ПЛАН</t>
  </si>
  <si>
    <t>подтверждающие документы прилагаются</t>
  </si>
  <si>
    <t>I.    ИНФОРМАЦИОННЫЕ ДАННЫЕ</t>
  </si>
  <si>
    <t>2.                СУЩЕСТВО ПРОЕКТА</t>
  </si>
  <si>
    <t>3. ПЛАН ПРОИЗВОДСТВА И СБЫТА ПРОДУКЦИИ, ТОВАРОВ, УСЛУГ.</t>
  </si>
  <si>
    <t xml:space="preserve">другие условия: </t>
  </si>
  <si>
    <t>4. ОБОСНОВАНИЕ СТОИМОСТИ ПРОЕКТА</t>
  </si>
  <si>
    <t>Стоимость, рублей</t>
  </si>
  <si>
    <t xml:space="preserve">4.1. Организационные затраты </t>
  </si>
  <si>
    <t>Таблица 1</t>
  </si>
  <si>
    <t xml:space="preserve">4.2. Общая стоимость проекта </t>
  </si>
  <si>
    <t>Источник финансирования</t>
  </si>
  <si>
    <t>Таблица 2</t>
  </si>
  <si>
    <t xml:space="preserve">Основные средства         </t>
  </si>
  <si>
    <t xml:space="preserve">Материальные запасы         </t>
  </si>
  <si>
    <t>Ремонт и монтаж</t>
  </si>
  <si>
    <t>4.3. Затраты на приобретение основных средств и материальных запасов</t>
  </si>
  <si>
    <t>Таблица 3</t>
  </si>
  <si>
    <t xml:space="preserve">Перечень затрат </t>
  </si>
  <si>
    <t>Единица измерения</t>
  </si>
  <si>
    <t>Общая стоимость, рублей</t>
  </si>
  <si>
    <t>Таблица 4</t>
  </si>
  <si>
    <t>4.4. Затраты на содержание основных средств</t>
  </si>
  <si>
    <t>Стоимость затрат, рублей</t>
  </si>
  <si>
    <t>4.5. Затраты на создание запасов сырья, материалов, комплектующих изделий</t>
  </si>
  <si>
    <t>№ п/п</t>
  </si>
  <si>
    <t>Таблица  5</t>
  </si>
  <si>
    <t>Наименование материала</t>
  </si>
  <si>
    <t>количество</t>
  </si>
  <si>
    <t>Стоимость 1 единицы материала, рублей</t>
  </si>
  <si>
    <t>Период, на который делаются запасы</t>
  </si>
  <si>
    <t>Объем материала на месяц, рублей</t>
  </si>
  <si>
    <t>5. РАСЧЕТ СЕБЕСТОИМОСТИ ПРОДУКЦИИ, ТОВАРОВ, УСЛУГ И ЦЕНЫ ИХ РЕАЛИЗАЦИИ</t>
  </si>
  <si>
    <t>Таблица 6</t>
  </si>
  <si>
    <t>Наименование составляющих себестоимости продукции</t>
  </si>
  <si>
    <t>Сырье и материалы (графа 6 таблицы 5 или данные калькуляции в расчете на месяц)</t>
  </si>
  <si>
    <t>Затраты на аренду (1 месяц)</t>
  </si>
  <si>
    <t>Другие затраты, относимые на себестоимость</t>
  </si>
  <si>
    <t>Итого производственных расходов, т.е. себестоимость месячного объема продукции в месяц</t>
  </si>
  <si>
    <t>5.1 Себестоимость объема выпускаемой продукции,  товаров   услуг в месяц, рублей</t>
  </si>
  <si>
    <t>5.2. Цена реализации продукции</t>
  </si>
  <si>
    <t>Таблица 7</t>
  </si>
  <si>
    <t>Себестоимость единицы продукции (услуг), то есть соотношение себестоимости  объема продукции в месяц (строка 5 табл. №6), к объему производства продукции в месяц(количество):</t>
  </si>
  <si>
    <t>Себестоимость единицы продукции  (строка 6 табл. №6),рублей</t>
  </si>
  <si>
    <t>Минимальная рентабельность ( строка 1 *строка 2 / 100%</t>
  </si>
  <si>
    <t>Минимальная рентабельность,%</t>
  </si>
  <si>
    <t>Средняя розничная цена реализации аналогичной продукции через торговую сеть, рублей</t>
  </si>
  <si>
    <t>6. ОБОСНОВАНИЕ СОСТОЯТЕЛЬНОСТИ ПРОЕКТА</t>
  </si>
  <si>
    <t>Минимальная цена реализации продукции, (строка 1 + строка 3), рублей</t>
  </si>
  <si>
    <t>Таблица 8</t>
  </si>
  <si>
    <t>Наименование показателя</t>
  </si>
  <si>
    <t>един измерения</t>
  </si>
  <si>
    <t>Среднемесячный объем реализации продукции в натуральном выражении</t>
  </si>
  <si>
    <t>Таблица 9</t>
  </si>
  <si>
    <t>Общий валовый доход в месяц (строка 3 таблицы 8)</t>
  </si>
  <si>
    <t>Чистый доход в месяц (строка 1 минус строка 2)</t>
  </si>
  <si>
    <t>Рентабельность, % (строка 3/строка 2) х 100, %</t>
  </si>
  <si>
    <t>Планируемая цена реализации единицы продукции, рублей</t>
  </si>
  <si>
    <t>Себестоимость объема всей продукции в месяц (строка 5 таблицы 6)</t>
  </si>
  <si>
    <t>Количество                     в мес</t>
  </si>
  <si>
    <t xml:space="preserve">2.4. Намечаемые объемы выпуска и реализации продукции, товаров, услуг: </t>
  </si>
  <si>
    <t>частичное возмещение Министерством социально-демографической и семейной политики Самарской области</t>
  </si>
  <si>
    <t>Валовый доход в месяц от реализации продукции (строка 1 х строка 2), рублей</t>
  </si>
  <si>
    <t>1.4. Форма собственности:частная собственность</t>
  </si>
  <si>
    <t>штука</t>
  </si>
  <si>
    <t>мобильная связь+интернет</t>
  </si>
  <si>
    <t>2.5. Время, необходимое для начала деятельности: 2 месяца</t>
  </si>
  <si>
    <t>затраты на профессиональное обучение и повышение квалификации</t>
  </si>
  <si>
    <t>2.6. Требуется ли разрешение соответствующих органов (СЭС, пожарная охрана и т.д.): не требуется.</t>
  </si>
  <si>
    <t>шт</t>
  </si>
  <si>
    <t>вложение собственных средств</t>
  </si>
  <si>
    <t xml:space="preserve">1.2. Год рождения:           Образование:             Квалификация/специальность:                                               </t>
  </si>
  <si>
    <t xml:space="preserve"> «____»___________2023 г.           ________________          ____________________
                                      подпись                        Ф.И.О
                                                                                          </t>
  </si>
  <si>
    <t>Сумма планируемых затрат (из месячной потребности) на другие производственные нужды ( тепло, связь, транспортные расходы, коммунальные услуги, реклама и т.д.)</t>
  </si>
  <si>
    <t xml:space="preserve">1.1. Фамилия, имя и отчество (последнее - при наличии) предпринимателя:                                           ИНН:                        Тел.:                                Эл.адрес:                                         Адрес регистрации:                  </t>
  </si>
  <si>
    <t>инструмент (перечислить): не требуется</t>
  </si>
  <si>
    <t>сырье, материалы, покупные комплектующие изделия (перечислить): не требуется</t>
  </si>
  <si>
    <t xml:space="preserve">Соц.контракт </t>
  </si>
  <si>
    <t xml:space="preserve"> шт</t>
  </si>
  <si>
    <t>Компрессор</t>
  </si>
  <si>
    <t>Важно! Оставляйте в скобках только то, что вам необходимо.</t>
  </si>
  <si>
    <t xml:space="preserve">услуга </t>
  </si>
  <si>
    <t>Станок шиномонтажный</t>
  </si>
  <si>
    <t>Балансировочный стенд</t>
  </si>
  <si>
    <t>Пневмогайковерт</t>
  </si>
  <si>
    <t xml:space="preserve">Домкрат гидравлический </t>
  </si>
  <si>
    <t>Шиповальный пистолет</t>
  </si>
  <si>
    <t>Вулканизатор</t>
  </si>
  <si>
    <r>
      <t xml:space="preserve">1.3. Вид предпринимательской деятельности с перечислением видов выпускаемой продукции, товаров, услуг и т.д.: Самозанятость. Предоставление услуг строительного характера, электрика и электромонтера. </t>
    </r>
    <r>
      <rPr>
        <sz val="12"/>
        <color indexed="10"/>
        <rFont val="Courier New"/>
        <family val="3"/>
      </rPr>
      <t>Важно! Необходимо подтвердить профильное образование или практический опыт в деятельности, которую планируете реализовать на средствасоциального контракт</t>
    </r>
  </si>
  <si>
    <t>1.6. Место осуществления  предпринимательской деятельности: деятельность разъездного характера по г. Самара и Самарской области.</t>
  </si>
  <si>
    <r>
      <t>2.1. Полное название вида предпринимательской деятельности с указанием кодов ОКВЭД:Самозанятость. Предоставление различных услуг строительного характера. Услуги электромонтера.</t>
    </r>
    <r>
      <rPr>
        <sz val="12"/>
        <color indexed="10"/>
        <rFont val="Courier New"/>
        <family val="3"/>
      </rPr>
      <t xml:space="preserve"> Важно! Самозанятость подразумевает работу без сотрудников.</t>
    </r>
  </si>
  <si>
    <t>2.2. Полное перечисление выпускаемой продукции, товаров, услуг и т.д.:электромонтажные работы, обещстроительные работы.</t>
  </si>
  <si>
    <t>2.3. Характеристики выпускаемой продукции, товаров, услуг: Окзание строительных услуг физическим и юридическим лицам.</t>
  </si>
  <si>
    <t>приобретение основных средств, материальных запасов (перечислить):  Пылесос, УШМ, детектор, сварочный аппарат,  уровень, дрель, перфоратор, штроборез, набор инструментов.</t>
  </si>
  <si>
    <t>помещение, энергоносители (эл.энергия, вода, газ): не требуется</t>
  </si>
  <si>
    <t>Конкурентная способность (наличие конкурента):   Конкуренция на рынке строительных услуг - средняя. Имею опыт в строительстве , выполнял  работы по ремонту квартир, зарекомендовал себя с положительной стороны. Имею постоянных клиентов. Цены на услуги ниже чем у конкурентов. Для оказания услуг будет использоваться профессиональное оборудование, закупленное в рамках социального контракта.</t>
  </si>
  <si>
    <r>
      <t xml:space="preserve">Уровень цены (по сравнению с аналогом):цены на услуги ниже, чем у конкурентов. </t>
    </r>
    <r>
      <rPr>
        <sz val="12"/>
        <color indexed="10"/>
        <rFont val="Courier New"/>
        <family val="3"/>
      </rPr>
      <t xml:space="preserve"> Важно! Обоснуйте вашу цену: почему она ниже/средняя/выше чем у конкурентов?</t>
    </r>
  </si>
  <si>
    <t>Каналы сбыта (магазины, розничная торговля, реализация на дому, по договорам с предприятиями и т.д.):реклама  через социальные сети, объявления в интернете на разных сайтах, распространение рекламных листовок, а также среди знакомых и родственников.</t>
  </si>
  <si>
    <t>Реклама (необходимость, её виды):  Необходима реклама, настроена на целевую аудиторию для продвижения услуг. В качестве которой будет использованы платные и бесплатные ресурсы сети интернет.</t>
  </si>
  <si>
    <r>
      <t>3.1. Краткое описание производственного процесса:</t>
    </r>
    <r>
      <rPr>
        <sz val="12"/>
        <color indexed="10"/>
        <rFont val="Courier New"/>
        <family val="3"/>
      </rPr>
      <t>Будут оказываться следующие услуги на территории заказчика: электромонтажные работы, обещстроительные работы. Есть клиентская база, по оказанию строительных монтажных услуг , а также услуг внутреннего ремонта и устройства электрики в квартирах , так-же будут выставлены объявление о выполнения различных строительных работ на сайты , авито , юла ,дую — планируюется привлечения новых клиентов через эти сайты ,для оказания услуг  строительных монтажных услуг различного типа. Материалы для работ приобретаются отдельно под каждый заказ и предоставляются заказчиком.  Важно! пропишите как вы производите услугу: как вас находят клиенты? Как вы с ним работаете? и тд.</t>
    </r>
  </si>
  <si>
    <t>предпринимательского проекта : Сторительнные работы</t>
  </si>
  <si>
    <t>Сумма субсидии в рамках социального контракта</t>
  </si>
  <si>
    <t>На аренду помещения можно потратить до 15% от общей суммы, запрашиваемой в рамках соц. контракта</t>
  </si>
  <si>
    <t>В эту ячейку закладывается налог+данные таблицы 4</t>
  </si>
  <si>
    <t>Сюда ставим итоговое количество услуг из таблицы, размещенной во вкладке "Объемы реализации в месяц".</t>
  </si>
  <si>
    <t xml:space="preserve">Чтобы высчитать среднюю цену за услугу, берется среднее значение из таблицы, размещенной во вкладке "Объемы реализации в месяц". Делим итоговую сумму на итоговое количество. </t>
  </si>
  <si>
    <t>Это выручка, сумма ДО вычета расходов на ведение бизнеса</t>
  </si>
  <si>
    <t>Это реальный, чистый доход в месяц, кторый получит семья</t>
  </si>
  <si>
    <t>В таблицах заполнению подлежат только зеленые ячейки. В ячейки оранжевого цвета заходить не надо. Они рассчитываются автоматически по формулам, встроенным прямо в ячейки.  Все суммы в таблице 9 считаются автоматически и обусловлены другими показателями. Для того, чтобы увеличить выручку необходимо либо увеличивать количество оказываемых услуг, либо увеличивать среднюю стоимость услуг, либо уменьшать себестоимость услуги (то есть расходы на бизнес)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</si>
</sst>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&quot;р.&quot;"/>
    <numFmt numFmtId="180" formatCode="#,##0.00_р_."/>
    <numFmt numFmtId="181" formatCode="0.0%"/>
    <numFmt numFmtId="182" formatCode="[$-FC19]d\ mmmm\ yyyy\ &quot;г.&quot;"/>
    <numFmt numFmtId="183" formatCode="0.000"/>
    <numFmt numFmtId="184" formatCode="0.0"/>
    <numFmt numFmtId="185" formatCode="#,##0.00\ &quot;₽&quot;"/>
  </numFmts>
  <fonts count="5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Courier New"/>
      <family val="3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178" fontId="6" fillId="33" borderId="14" xfId="0" applyNumberFormat="1" applyFont="1" applyFill="1" applyBorder="1" applyAlignment="1" applyProtection="1">
      <alignment horizontal="center" vertical="center" shrinkToFit="1"/>
      <protection/>
    </xf>
    <xf numFmtId="178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7" fillId="0" borderId="2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34" borderId="20" xfId="0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 vertical="top" wrapText="1"/>
      <protection/>
    </xf>
    <xf numFmtId="178" fontId="8" fillId="33" borderId="25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34" borderId="28" xfId="0" applyFont="1" applyFill="1" applyBorder="1" applyAlignment="1" applyProtection="1">
      <alignment horizontal="left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9" xfId="0" applyFont="1" applyBorder="1" applyAlignment="1" applyProtection="1">
      <alignment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/>
    </xf>
    <xf numFmtId="178" fontId="8" fillId="33" borderId="12" xfId="0" applyNumberFormat="1" applyFont="1" applyFill="1" applyBorder="1" applyAlignment="1" applyProtection="1">
      <alignment horizontal="center" shrinkToFi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78" fontId="8" fillId="33" borderId="12" xfId="0" applyNumberFormat="1" applyFont="1" applyFill="1" applyBorder="1" applyAlignment="1" applyProtection="1">
      <alignment horizontal="center" vertical="center" shrinkToFit="1"/>
      <protection/>
    </xf>
    <xf numFmtId="178" fontId="7" fillId="33" borderId="25" xfId="0" applyNumberFormat="1" applyFont="1" applyFill="1" applyBorder="1" applyAlignment="1" applyProtection="1">
      <alignment horizontal="left" vertical="center" wrapText="1" shrinkToFit="1"/>
      <protection/>
    </xf>
    <xf numFmtId="178" fontId="7" fillId="33" borderId="31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9" fontId="8" fillId="33" borderId="12" xfId="55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4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/>
      <protection/>
    </xf>
    <xf numFmtId="4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3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172" fontId="6" fillId="34" borderId="12" xfId="42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vertical="top" wrapText="1"/>
      <protection locked="0"/>
    </xf>
    <xf numFmtId="178" fontId="9" fillId="33" borderId="12" xfId="0" applyNumberFormat="1" applyFont="1" applyFill="1" applyBorder="1" applyAlignment="1" applyProtection="1">
      <alignment vertical="top" wrapText="1"/>
      <protection/>
    </xf>
    <xf numFmtId="178" fontId="9" fillId="33" borderId="12" xfId="0" applyNumberFormat="1" applyFont="1" applyFill="1" applyBorder="1" applyAlignment="1" applyProtection="1">
      <alignment horizontal="center" vertical="top" wrapText="1"/>
      <protection/>
    </xf>
    <xf numFmtId="178" fontId="8" fillId="34" borderId="12" xfId="42" applyNumberFormat="1" applyFont="1" applyFill="1" applyBorder="1" applyAlignment="1" applyProtection="1">
      <alignment horizontal="center" vertical="center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12" xfId="0" applyFont="1" applyBorder="1" applyAlignment="1" applyProtection="1">
      <alignment vertical="top" wrapText="1"/>
      <protection/>
    </xf>
    <xf numFmtId="178" fontId="7" fillId="33" borderId="12" xfId="0" applyNumberFormat="1" applyFont="1" applyFill="1" applyBorder="1" applyAlignment="1" applyProtection="1">
      <alignment horizontal="left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25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31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top" wrapText="1"/>
      <protection/>
    </xf>
    <xf numFmtId="10" fontId="8" fillId="33" borderId="12" xfId="55" applyNumberFormat="1" applyFont="1" applyFill="1" applyBorder="1" applyAlignment="1" applyProtection="1">
      <alignment horizontal="center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wrapText="1"/>
      <protection/>
    </xf>
    <xf numFmtId="178" fontId="5" fillId="33" borderId="12" xfId="0" applyNumberFormat="1" applyFont="1" applyFill="1" applyBorder="1" applyAlignment="1" applyProtection="1">
      <alignment vertical="top" shrinkToFi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178" fontId="8" fillId="34" borderId="12" xfId="42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3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right" wrapText="1"/>
      <protection/>
    </xf>
    <xf numFmtId="178" fontId="8" fillId="33" borderId="12" xfId="0" applyNumberFormat="1" applyFont="1" applyFill="1" applyBorder="1" applyAlignment="1" applyProtection="1">
      <alignment horizontal="center" vertical="top" shrinkToFit="1"/>
      <protection/>
    </xf>
    <xf numFmtId="0" fontId="7" fillId="0" borderId="32" xfId="0" applyFont="1" applyBorder="1" applyAlignment="1" applyProtection="1">
      <alignment horizontal="center" vertical="top" wrapText="1"/>
      <protection/>
    </xf>
    <xf numFmtId="0" fontId="7" fillId="34" borderId="32" xfId="0" applyFont="1" applyFill="1" applyBorder="1" applyAlignment="1" applyProtection="1">
      <alignment horizontal="left" vertical="top" wrapText="1"/>
      <protection locked="0"/>
    </xf>
    <xf numFmtId="178" fontId="8" fillId="34" borderId="31" xfId="0" applyNumberFormat="1" applyFont="1" applyFill="1" applyBorder="1" applyAlignment="1" applyProtection="1">
      <alignment horizontal="center" vertical="top" shrinkToFit="1"/>
      <protection locked="0"/>
    </xf>
    <xf numFmtId="4" fontId="8" fillId="34" borderId="31" xfId="0" applyNumberFormat="1" applyFont="1" applyFill="1" applyBorder="1" applyAlignment="1" applyProtection="1">
      <alignment horizontal="center" vertical="top" shrinkToFit="1"/>
      <protection locked="0"/>
    </xf>
    <xf numFmtId="3" fontId="8" fillId="34" borderId="31" xfId="0" applyNumberFormat="1" applyFont="1" applyFill="1" applyBorder="1" applyAlignment="1" applyProtection="1">
      <alignment horizontal="center" vertical="top" shrinkToFit="1"/>
      <protection locked="0"/>
    </xf>
    <xf numFmtId="0" fontId="47" fillId="0" borderId="0" xfId="0" applyFont="1" applyAlignment="1">
      <alignment wrapText="1"/>
    </xf>
    <xf numFmtId="185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7" fillId="35" borderId="33" xfId="0" applyFont="1" applyFill="1" applyBorder="1" applyAlignment="1" applyProtection="1">
      <alignment horizontal="left" vertical="center" wrapText="1"/>
      <protection locked="0"/>
    </xf>
    <xf numFmtId="0" fontId="7" fillId="35" borderId="34" xfId="0" applyFont="1" applyFill="1" applyBorder="1" applyAlignment="1" applyProtection="1">
      <alignment horizontal="center" vertical="center" wrapText="1"/>
      <protection locked="0"/>
    </xf>
    <xf numFmtId="178" fontId="8" fillId="35" borderId="35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36" xfId="0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8" fillId="0" borderId="0" xfId="0" applyFont="1" applyBorder="1" applyAlignment="1" applyProtection="1">
      <alignment vertical="top" wrapText="1"/>
      <protection/>
    </xf>
    <xf numFmtId="0" fontId="47" fillId="0" borderId="4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47625</xdr:rowOff>
    </xdr:from>
    <xdr:to>
      <xdr:col>4</xdr:col>
      <xdr:colOff>504825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3048000" y="1133475"/>
          <a:ext cx="200025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55"/>
  <sheetViews>
    <sheetView zoomScale="83" zoomScaleNormal="83" zoomScaleSheetLayoutView="100" zoomScalePageLayoutView="0" workbookViewId="0" topLeftCell="B140">
      <selection activeCell="D147" sqref="D147:D149"/>
    </sheetView>
  </sheetViews>
  <sheetFormatPr defaultColWidth="9.125" defaultRowHeight="12.75"/>
  <cols>
    <col min="1" max="1" width="5.875" style="11" hidden="1" customWidth="1"/>
    <col min="2" max="2" width="71.00390625" style="12" customWidth="1"/>
    <col min="3" max="3" width="23.125" style="11" customWidth="1"/>
    <col min="4" max="4" width="22.625" style="11" customWidth="1"/>
    <col min="5" max="6" width="16.625" style="11" customWidth="1"/>
    <col min="7" max="7" width="35.125" style="11" customWidth="1"/>
    <col min="8" max="16384" width="9.125" style="11" customWidth="1"/>
  </cols>
  <sheetData>
    <row r="1" spans="1:7" ht="15.75">
      <c r="A1" s="166" t="s">
        <v>28</v>
      </c>
      <c r="B1" s="166"/>
      <c r="C1" s="166"/>
      <c r="D1" s="166"/>
      <c r="E1" s="166"/>
      <c r="F1" s="166"/>
      <c r="G1" s="166"/>
    </row>
    <row r="2" spans="1:7" ht="22.5" customHeight="1">
      <c r="A2" s="169" t="s">
        <v>128</v>
      </c>
      <c r="B2" s="169"/>
      <c r="C2" s="169"/>
      <c r="D2" s="169"/>
      <c r="E2" s="169"/>
      <c r="F2" s="169"/>
      <c r="G2" s="169"/>
    </row>
    <row r="3" spans="1:7" s="15" customFormat="1" ht="15.75">
      <c r="A3" s="13" t="s">
        <v>30</v>
      </c>
      <c r="B3" s="14"/>
      <c r="C3" s="14"/>
      <c r="D3" s="14"/>
      <c r="E3" s="14"/>
      <c r="F3" s="14"/>
      <c r="G3" s="14"/>
    </row>
    <row r="4" spans="1:7" ht="18.75" customHeight="1">
      <c r="A4" s="161" t="s">
        <v>102</v>
      </c>
      <c r="B4" s="160"/>
      <c r="C4" s="160"/>
      <c r="D4" s="160"/>
      <c r="E4" s="160"/>
      <c r="F4" s="160"/>
      <c r="G4" s="162"/>
    </row>
    <row r="5" spans="1:7" ht="24" customHeight="1">
      <c r="A5" s="167"/>
      <c r="B5" s="156"/>
      <c r="C5" s="156"/>
      <c r="D5" s="156"/>
      <c r="E5" s="156"/>
      <c r="F5" s="156"/>
      <c r="G5" s="168"/>
    </row>
    <row r="6" spans="1:7" ht="21.75" customHeight="1">
      <c r="A6" s="163"/>
      <c r="B6" s="164"/>
      <c r="C6" s="164"/>
      <c r="D6" s="164"/>
      <c r="E6" s="164"/>
      <c r="F6" s="164"/>
      <c r="G6" s="165"/>
    </row>
    <row r="7" spans="1:7" ht="18.75" customHeight="1">
      <c r="A7" s="161" t="s">
        <v>99</v>
      </c>
      <c r="B7" s="160"/>
      <c r="C7" s="160"/>
      <c r="D7" s="160"/>
      <c r="E7" s="160"/>
      <c r="F7" s="160"/>
      <c r="G7" s="162"/>
    </row>
    <row r="8" spans="1:7" ht="27.75" customHeight="1">
      <c r="A8" s="163"/>
      <c r="B8" s="164"/>
      <c r="C8" s="164"/>
      <c r="D8" s="164"/>
      <c r="E8" s="164"/>
      <c r="F8" s="164"/>
      <c r="G8" s="165"/>
    </row>
    <row r="9" spans="1:7" ht="36" customHeight="1">
      <c r="A9" s="161" t="s">
        <v>116</v>
      </c>
      <c r="B9" s="160"/>
      <c r="C9" s="160"/>
      <c r="D9" s="160"/>
      <c r="E9" s="160"/>
      <c r="F9" s="160"/>
      <c r="G9" s="162"/>
    </row>
    <row r="10" spans="1:7" ht="11.25" customHeight="1">
      <c r="A10" s="167"/>
      <c r="B10" s="156"/>
      <c r="C10" s="156"/>
      <c r="D10" s="156"/>
      <c r="E10" s="156"/>
      <c r="F10" s="156"/>
      <c r="G10" s="168"/>
    </row>
    <row r="11" spans="1:7" ht="20.25" customHeight="1">
      <c r="A11" s="163"/>
      <c r="B11" s="164"/>
      <c r="C11" s="164"/>
      <c r="D11" s="164"/>
      <c r="E11" s="164"/>
      <c r="F11" s="164"/>
      <c r="G11" s="165"/>
    </row>
    <row r="12" spans="1:7" ht="22.5" customHeight="1" thickBot="1">
      <c r="A12" s="171" t="s">
        <v>91</v>
      </c>
      <c r="B12" s="172"/>
      <c r="C12" s="172"/>
      <c r="D12" s="172"/>
      <c r="E12" s="172"/>
      <c r="F12" s="172"/>
      <c r="G12" s="172"/>
    </row>
    <row r="13" spans="1:7" ht="16.5" thickBot="1">
      <c r="A13" s="16" t="s">
        <v>14</v>
      </c>
      <c r="B13" s="16"/>
      <c r="C13" s="17">
        <f>C80</f>
        <v>231700</v>
      </c>
      <c r="D13" s="6"/>
      <c r="E13" s="6"/>
      <c r="F13" s="16"/>
      <c r="G13" s="10"/>
    </row>
    <row r="14" spans="1:7" ht="15.75">
      <c r="A14" s="16" t="s">
        <v>0</v>
      </c>
      <c r="B14" s="16"/>
      <c r="C14" s="18"/>
      <c r="D14" s="6"/>
      <c r="E14" s="6"/>
      <c r="F14" s="16"/>
      <c r="G14" s="10"/>
    </row>
    <row r="15" spans="1:7" ht="75" customHeight="1">
      <c r="A15" s="174" t="s">
        <v>89</v>
      </c>
      <c r="B15" s="174"/>
      <c r="C15" s="148">
        <v>231700</v>
      </c>
      <c r="D15" s="185" t="s">
        <v>129</v>
      </c>
      <c r="E15" s="6"/>
      <c r="F15" s="16"/>
      <c r="G15" s="10"/>
    </row>
    <row r="16" spans="1:7" ht="45" customHeight="1">
      <c r="A16" s="138"/>
      <c r="B16" s="138" t="s">
        <v>95</v>
      </c>
      <c r="C16" s="148"/>
      <c r="D16" s="6"/>
      <c r="E16" s="6"/>
      <c r="F16" s="16"/>
      <c r="G16" s="10"/>
    </row>
    <row r="17" spans="1:7" ht="15.75">
      <c r="A17" s="16" t="s">
        <v>16</v>
      </c>
      <c r="B17" s="16" t="s">
        <v>98</v>
      </c>
      <c r="C17" s="148"/>
      <c r="D17" s="6"/>
      <c r="E17" s="6"/>
      <c r="F17" s="16"/>
      <c r="G17" s="10"/>
    </row>
    <row r="18" spans="1:7" ht="27.75" customHeight="1">
      <c r="A18" s="174" t="s">
        <v>15</v>
      </c>
      <c r="B18" s="174"/>
      <c r="C18" s="139"/>
      <c r="D18" s="6"/>
      <c r="E18" s="6"/>
      <c r="F18" s="16"/>
      <c r="G18" s="10"/>
    </row>
    <row r="19" spans="1:7" ht="15.75" customHeight="1" hidden="1">
      <c r="A19" s="16"/>
      <c r="B19" s="16"/>
      <c r="C19" s="16"/>
      <c r="D19" s="16"/>
      <c r="E19" s="16"/>
      <c r="F19" s="16"/>
      <c r="G19" s="10"/>
    </row>
    <row r="20" spans="1:7" ht="25.5" customHeight="1">
      <c r="A20" s="16"/>
      <c r="B20" s="20" t="s">
        <v>29</v>
      </c>
      <c r="C20" s="16"/>
      <c r="D20" s="16"/>
      <c r="E20" s="16"/>
      <c r="F20" s="16"/>
      <c r="G20" s="10"/>
    </row>
    <row r="21" spans="1:7" ht="18.75" customHeight="1">
      <c r="A21" s="173" t="s">
        <v>117</v>
      </c>
      <c r="B21" s="173"/>
      <c r="C21" s="173"/>
      <c r="D21" s="173"/>
      <c r="E21" s="173"/>
      <c r="F21" s="173"/>
      <c r="G21" s="173"/>
    </row>
    <row r="22" spans="1:7" ht="3.75" customHeight="1">
      <c r="A22" s="173"/>
      <c r="B22" s="173"/>
      <c r="C22" s="173"/>
      <c r="D22" s="173"/>
      <c r="E22" s="173"/>
      <c r="F22" s="173"/>
      <c r="G22" s="173"/>
    </row>
    <row r="23" spans="1:7" s="15" customFormat="1" ht="15.75">
      <c r="A23" s="21" t="s">
        <v>31</v>
      </c>
      <c r="B23" s="21"/>
      <c r="C23" s="21"/>
      <c r="D23" s="21"/>
      <c r="E23" s="21"/>
      <c r="F23" s="21"/>
      <c r="G23" s="14"/>
    </row>
    <row r="24" spans="1:7" ht="11.25" customHeight="1">
      <c r="A24" s="161" t="s">
        <v>118</v>
      </c>
      <c r="B24" s="160"/>
      <c r="C24" s="160"/>
      <c r="D24" s="160"/>
      <c r="E24" s="160"/>
      <c r="F24" s="160"/>
      <c r="G24" s="162"/>
    </row>
    <row r="25" spans="1:7" ht="11.25" customHeight="1">
      <c r="A25" s="167"/>
      <c r="B25" s="156"/>
      <c r="C25" s="156"/>
      <c r="D25" s="156"/>
      <c r="E25" s="156"/>
      <c r="F25" s="156"/>
      <c r="G25" s="168"/>
    </row>
    <row r="26" spans="1:7" ht="15" customHeight="1">
      <c r="A26" s="163"/>
      <c r="B26" s="164"/>
      <c r="C26" s="164"/>
      <c r="D26" s="164"/>
      <c r="E26" s="164"/>
      <c r="F26" s="164"/>
      <c r="G26" s="165"/>
    </row>
    <row r="27" spans="1:7" ht="11.25" customHeight="1">
      <c r="A27" s="161" t="s">
        <v>119</v>
      </c>
      <c r="B27" s="160"/>
      <c r="C27" s="160"/>
      <c r="D27" s="160"/>
      <c r="E27" s="160"/>
      <c r="F27" s="160"/>
      <c r="G27" s="162"/>
    </row>
    <row r="28" spans="1:7" ht="11.25" customHeight="1">
      <c r="A28" s="167"/>
      <c r="B28" s="156"/>
      <c r="C28" s="156"/>
      <c r="D28" s="156"/>
      <c r="E28" s="156"/>
      <c r="F28" s="156"/>
      <c r="G28" s="168"/>
    </row>
    <row r="29" spans="1:7" ht="3" customHeight="1">
      <c r="A29" s="167"/>
      <c r="B29" s="156"/>
      <c r="C29" s="156"/>
      <c r="D29" s="156"/>
      <c r="E29" s="156"/>
      <c r="F29" s="156"/>
      <c r="G29" s="168"/>
    </row>
    <row r="30" spans="1:7" ht="17.25" customHeight="1" hidden="1">
      <c r="A30" s="163"/>
      <c r="B30" s="164"/>
      <c r="C30" s="164"/>
      <c r="D30" s="164"/>
      <c r="E30" s="164"/>
      <c r="F30" s="164"/>
      <c r="G30" s="165"/>
    </row>
    <row r="31" spans="1:7" ht="11.25" customHeight="1">
      <c r="A31" s="161" t="s">
        <v>120</v>
      </c>
      <c r="B31" s="160"/>
      <c r="C31" s="160"/>
      <c r="D31" s="160"/>
      <c r="E31" s="160"/>
      <c r="F31" s="160"/>
      <c r="G31" s="162"/>
    </row>
    <row r="32" spans="1:7" ht="10.5" customHeight="1">
      <c r="A32" s="167"/>
      <c r="B32" s="156"/>
      <c r="C32" s="156"/>
      <c r="D32" s="156"/>
      <c r="E32" s="156"/>
      <c r="F32" s="156"/>
      <c r="G32" s="168"/>
    </row>
    <row r="33" spans="1:7" ht="12" customHeight="1" hidden="1">
      <c r="A33" s="163"/>
      <c r="B33" s="164"/>
      <c r="C33" s="164"/>
      <c r="D33" s="164"/>
      <c r="E33" s="164"/>
      <c r="F33" s="164"/>
      <c r="G33" s="165"/>
    </row>
    <row r="34" spans="1:7" ht="35.25" customHeight="1">
      <c r="A34" s="160" t="s">
        <v>88</v>
      </c>
      <c r="B34" s="160"/>
      <c r="C34" s="133">
        <f>D142</f>
        <v>45000</v>
      </c>
      <c r="D34" s="22"/>
      <c r="E34" s="22"/>
      <c r="F34" s="22"/>
      <c r="G34" s="22"/>
    </row>
    <row r="35" spans="1:7" ht="15">
      <c r="A35" s="173" t="s">
        <v>94</v>
      </c>
      <c r="B35" s="173"/>
      <c r="C35" s="173"/>
      <c r="D35" s="173"/>
      <c r="E35" s="173"/>
      <c r="F35" s="173"/>
      <c r="G35" s="173"/>
    </row>
    <row r="36" spans="1:7" ht="24" customHeight="1">
      <c r="A36" s="174" t="s">
        <v>96</v>
      </c>
      <c r="B36" s="174"/>
      <c r="C36" s="174"/>
      <c r="D36" s="174"/>
      <c r="E36" s="174"/>
      <c r="F36" s="174"/>
      <c r="G36" s="174"/>
    </row>
    <row r="37" spans="1:7" s="15" customFormat="1" ht="21" customHeight="1">
      <c r="A37" s="170" t="s">
        <v>32</v>
      </c>
      <c r="B37" s="170"/>
      <c r="C37" s="170"/>
      <c r="D37" s="170"/>
      <c r="E37" s="170"/>
      <c r="F37" s="170"/>
      <c r="G37" s="14"/>
    </row>
    <row r="38" spans="1:7" ht="18.75" customHeight="1">
      <c r="A38" s="161" t="s">
        <v>127</v>
      </c>
      <c r="B38" s="160"/>
      <c r="C38" s="160"/>
      <c r="D38" s="160"/>
      <c r="E38" s="160"/>
      <c r="F38" s="160"/>
      <c r="G38" s="162"/>
    </row>
    <row r="39" spans="1:7" ht="18.75" customHeight="1">
      <c r="A39" s="167"/>
      <c r="B39" s="156"/>
      <c r="C39" s="156"/>
      <c r="D39" s="156"/>
      <c r="E39" s="156"/>
      <c r="F39" s="156"/>
      <c r="G39" s="168"/>
    </row>
    <row r="40" spans="1:7" ht="18.75" customHeight="1">
      <c r="A40" s="167"/>
      <c r="B40" s="156"/>
      <c r="C40" s="156"/>
      <c r="D40" s="156"/>
      <c r="E40" s="156"/>
      <c r="F40" s="156"/>
      <c r="G40" s="168"/>
    </row>
    <row r="41" spans="1:7" ht="13.5" customHeight="1" hidden="1">
      <c r="A41" s="167"/>
      <c r="B41" s="156"/>
      <c r="C41" s="156"/>
      <c r="D41" s="156"/>
      <c r="E41" s="156"/>
      <c r="F41" s="156"/>
      <c r="G41" s="168"/>
    </row>
    <row r="42" spans="1:7" ht="8.25" customHeight="1" hidden="1">
      <c r="A42" s="167"/>
      <c r="B42" s="156"/>
      <c r="C42" s="156"/>
      <c r="D42" s="156"/>
      <c r="E42" s="156"/>
      <c r="F42" s="156"/>
      <c r="G42" s="168"/>
    </row>
    <row r="43" spans="1:7" ht="44.25" customHeight="1">
      <c r="A43" s="163"/>
      <c r="B43" s="164"/>
      <c r="C43" s="164"/>
      <c r="D43" s="164"/>
      <c r="E43" s="164"/>
      <c r="F43" s="164"/>
      <c r="G43" s="165"/>
    </row>
    <row r="44" spans="1:7" ht="15">
      <c r="A44" s="175" t="s">
        <v>1</v>
      </c>
      <c r="B44" s="175"/>
      <c r="C44" s="175"/>
      <c r="D44" s="175"/>
      <c r="E44" s="175"/>
      <c r="F44" s="175"/>
      <c r="G44" s="175"/>
    </row>
    <row r="45" spans="1:7" ht="24.75" customHeight="1">
      <c r="A45" s="161" t="s">
        <v>121</v>
      </c>
      <c r="B45" s="160"/>
      <c r="C45" s="160"/>
      <c r="D45" s="160"/>
      <c r="E45" s="160"/>
      <c r="F45" s="160"/>
      <c r="G45" s="162"/>
    </row>
    <row r="46" spans="1:7" ht="12.75" customHeight="1">
      <c r="A46" s="163"/>
      <c r="B46" s="164"/>
      <c r="C46" s="164"/>
      <c r="D46" s="164"/>
      <c r="E46" s="164"/>
      <c r="F46" s="164"/>
      <c r="G46" s="165"/>
    </row>
    <row r="47" spans="1:7" ht="23.25" customHeight="1">
      <c r="A47" s="161" t="s">
        <v>122</v>
      </c>
      <c r="B47" s="160"/>
      <c r="C47" s="160"/>
      <c r="D47" s="160"/>
      <c r="E47" s="160"/>
      <c r="F47" s="160"/>
      <c r="G47" s="162"/>
    </row>
    <row r="48" spans="1:7" ht="0.75" customHeight="1" hidden="1">
      <c r="A48" s="163"/>
      <c r="B48" s="164"/>
      <c r="C48" s="164"/>
      <c r="D48" s="164"/>
      <c r="E48" s="164"/>
      <c r="F48" s="164"/>
      <c r="G48" s="165"/>
    </row>
    <row r="49" spans="1:7" ht="22.5" customHeight="1">
      <c r="A49" s="161" t="s">
        <v>103</v>
      </c>
      <c r="B49" s="160"/>
      <c r="C49" s="160"/>
      <c r="D49" s="160"/>
      <c r="E49" s="160"/>
      <c r="F49" s="160"/>
      <c r="G49" s="162"/>
    </row>
    <row r="50" spans="1:7" ht="9.75" customHeight="1" hidden="1">
      <c r="A50" s="163"/>
      <c r="B50" s="164"/>
      <c r="C50" s="164"/>
      <c r="D50" s="164"/>
      <c r="E50" s="164"/>
      <c r="F50" s="164"/>
      <c r="G50" s="165"/>
    </row>
    <row r="51" spans="1:7" ht="21.75" customHeight="1">
      <c r="A51" s="161" t="s">
        <v>104</v>
      </c>
      <c r="B51" s="160"/>
      <c r="C51" s="160"/>
      <c r="D51" s="160"/>
      <c r="E51" s="160"/>
      <c r="F51" s="160"/>
      <c r="G51" s="162"/>
    </row>
    <row r="52" spans="1:7" ht="22.5" customHeight="1" hidden="1">
      <c r="A52" s="163"/>
      <c r="B52" s="164"/>
      <c r="C52" s="164"/>
      <c r="D52" s="164"/>
      <c r="E52" s="164"/>
      <c r="F52" s="164"/>
      <c r="G52" s="165"/>
    </row>
    <row r="53" spans="1:7" ht="33" customHeight="1">
      <c r="A53" s="161" t="s">
        <v>33</v>
      </c>
      <c r="B53" s="162"/>
      <c r="C53" s="7" t="s">
        <v>25</v>
      </c>
      <c r="D53" s="7" t="s">
        <v>26</v>
      </c>
      <c r="E53" s="7" t="s">
        <v>23</v>
      </c>
      <c r="F53" s="7" t="s">
        <v>24</v>
      </c>
      <c r="G53" s="7" t="s">
        <v>23</v>
      </c>
    </row>
    <row r="54" spans="1:7" ht="21.75" customHeight="1">
      <c r="A54" s="8"/>
      <c r="B54" s="9"/>
      <c r="C54" s="118"/>
      <c r="D54" s="119"/>
      <c r="E54" s="120">
        <f>C54*D54</f>
        <v>0</v>
      </c>
      <c r="F54" s="120">
        <f>E54*0.34</f>
        <v>0</v>
      </c>
      <c r="G54" s="121">
        <f>E54+F54</f>
        <v>0</v>
      </c>
    </row>
    <row r="55" spans="1:7" ht="15">
      <c r="A55" s="23" t="s">
        <v>2</v>
      </c>
      <c r="B55" s="10"/>
      <c r="C55" s="10"/>
      <c r="D55" s="10"/>
      <c r="E55" s="10"/>
      <c r="F55" s="10"/>
      <c r="G55" s="10"/>
    </row>
    <row r="56" spans="1:7" ht="23.25" customHeight="1">
      <c r="A56" s="161" t="s">
        <v>123</v>
      </c>
      <c r="B56" s="160"/>
      <c r="C56" s="160"/>
      <c r="D56" s="160"/>
      <c r="E56" s="160"/>
      <c r="F56" s="160"/>
      <c r="G56" s="162"/>
    </row>
    <row r="57" spans="1:7" ht="48" customHeight="1">
      <c r="A57" s="163"/>
      <c r="B57" s="164"/>
      <c r="C57" s="164"/>
      <c r="D57" s="164"/>
      <c r="E57" s="164"/>
      <c r="F57" s="164"/>
      <c r="G57" s="165"/>
    </row>
    <row r="58" spans="1:7" ht="23.25" customHeight="1">
      <c r="A58" s="161" t="s">
        <v>124</v>
      </c>
      <c r="B58" s="160"/>
      <c r="C58" s="160"/>
      <c r="D58" s="160"/>
      <c r="E58" s="160"/>
      <c r="F58" s="160"/>
      <c r="G58" s="162"/>
    </row>
    <row r="59" spans="1:7" ht="14.25" customHeight="1">
      <c r="A59" s="163"/>
      <c r="B59" s="164"/>
      <c r="C59" s="164"/>
      <c r="D59" s="164"/>
      <c r="E59" s="164"/>
      <c r="F59" s="164"/>
      <c r="G59" s="165"/>
    </row>
    <row r="60" spans="1:7" ht="23.25" customHeight="1">
      <c r="A60" s="161" t="s">
        <v>125</v>
      </c>
      <c r="B60" s="160"/>
      <c r="C60" s="160"/>
      <c r="D60" s="160"/>
      <c r="E60" s="160"/>
      <c r="F60" s="160"/>
      <c r="G60" s="162"/>
    </row>
    <row r="61" spans="1:7" ht="11.25" customHeight="1">
      <c r="A61" s="163"/>
      <c r="B61" s="164"/>
      <c r="C61" s="164"/>
      <c r="D61" s="164"/>
      <c r="E61" s="164"/>
      <c r="F61" s="164"/>
      <c r="G61" s="165"/>
    </row>
    <row r="62" spans="1:7" ht="23.25" customHeight="1">
      <c r="A62" s="161" t="s">
        <v>126</v>
      </c>
      <c r="B62" s="160"/>
      <c r="C62" s="160"/>
      <c r="D62" s="160"/>
      <c r="E62" s="160"/>
      <c r="F62" s="160"/>
      <c r="G62" s="162"/>
    </row>
    <row r="63" spans="1:7" ht="15" customHeight="1">
      <c r="A63" s="163"/>
      <c r="B63" s="164"/>
      <c r="C63" s="164"/>
      <c r="D63" s="164"/>
      <c r="E63" s="164"/>
      <c r="F63" s="164"/>
      <c r="G63" s="165"/>
    </row>
    <row r="64" spans="2:3" s="15" customFormat="1" ht="17.25" customHeight="1">
      <c r="B64" s="176" t="s">
        <v>34</v>
      </c>
      <c r="C64" s="176"/>
    </row>
    <row r="65" spans="1:7" ht="19.5" customHeight="1">
      <c r="A65" s="177" t="s">
        <v>36</v>
      </c>
      <c r="B65" s="177"/>
      <c r="C65" s="177"/>
      <c r="D65" s="177"/>
      <c r="E65" s="177"/>
      <c r="F65" s="177"/>
      <c r="G65" s="177"/>
    </row>
    <row r="66" spans="1:7" s="29" customFormat="1" ht="19.5" customHeight="1" thickBot="1">
      <c r="A66" s="35"/>
      <c r="B66" s="35"/>
      <c r="C66" s="140" t="s">
        <v>37</v>
      </c>
      <c r="D66" s="35"/>
      <c r="E66" s="35"/>
      <c r="F66" s="35"/>
      <c r="G66" s="35"/>
    </row>
    <row r="67" spans="1:7" s="27" customFormat="1" ht="34.5" customHeight="1">
      <c r="A67" s="28" t="s">
        <v>53</v>
      </c>
      <c r="B67" s="33" t="s">
        <v>3</v>
      </c>
      <c r="C67" s="36" t="s">
        <v>35</v>
      </c>
      <c r="D67" s="26"/>
      <c r="E67" s="26"/>
      <c r="F67" s="26"/>
      <c r="G67" s="26"/>
    </row>
    <row r="68" spans="1:7" s="41" customFormat="1" ht="15">
      <c r="A68" s="37">
        <v>1</v>
      </c>
      <c r="B68" s="38">
        <v>2</v>
      </c>
      <c r="C68" s="39">
        <v>3</v>
      </c>
      <c r="D68" s="40"/>
      <c r="E68" s="40"/>
      <c r="F68" s="40"/>
      <c r="G68" s="40"/>
    </row>
    <row r="69" spans="1:7" s="29" customFormat="1" ht="18.75" customHeight="1">
      <c r="A69" s="42">
        <v>3</v>
      </c>
      <c r="B69" s="43"/>
      <c r="C69" s="110"/>
      <c r="D69" s="136"/>
      <c r="E69" s="31"/>
      <c r="F69" s="31"/>
      <c r="G69" s="31"/>
    </row>
    <row r="70" spans="1:7" s="29" customFormat="1" ht="24" customHeight="1" thickBot="1">
      <c r="A70" s="44"/>
      <c r="B70" s="45" t="s">
        <v>4</v>
      </c>
      <c r="C70" s="141">
        <f>SUM(C69:C69)</f>
        <v>0</v>
      </c>
      <c r="D70" s="31"/>
      <c r="E70" s="31"/>
      <c r="F70" s="31"/>
      <c r="G70" s="31"/>
    </row>
    <row r="71" spans="2:3" s="41" customFormat="1" ht="17.25" customHeight="1">
      <c r="B71" s="46"/>
      <c r="C71" s="46"/>
    </row>
    <row r="72" spans="1:256" s="50" customFormat="1" ht="18" customHeight="1">
      <c r="A72" s="156" t="s">
        <v>38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156"/>
      <c r="HB72" s="156"/>
      <c r="HC72" s="156"/>
      <c r="HD72" s="156"/>
      <c r="HE72" s="156"/>
      <c r="HF72" s="156"/>
      <c r="HG72" s="156"/>
      <c r="HH72" s="156"/>
      <c r="HI72" s="156"/>
      <c r="HJ72" s="156"/>
      <c r="HK72" s="156"/>
      <c r="HL72" s="156"/>
      <c r="HM72" s="156"/>
      <c r="HN72" s="156"/>
      <c r="HO72" s="156"/>
      <c r="HP72" s="156"/>
      <c r="HQ72" s="156"/>
      <c r="HR72" s="156"/>
      <c r="HS72" s="156"/>
      <c r="HT72" s="156"/>
      <c r="HU72" s="156"/>
      <c r="HV72" s="156"/>
      <c r="HW72" s="156"/>
      <c r="HX72" s="156"/>
      <c r="HY72" s="156"/>
      <c r="HZ72" s="156"/>
      <c r="IA72" s="156"/>
      <c r="IB72" s="156"/>
      <c r="IC72" s="156"/>
      <c r="ID72" s="156"/>
      <c r="IE72" s="156"/>
      <c r="IF72" s="156"/>
      <c r="IG72" s="156"/>
      <c r="IH72" s="156"/>
      <c r="II72" s="156"/>
      <c r="IJ72" s="156"/>
      <c r="IK72" s="156"/>
      <c r="IL72" s="156"/>
      <c r="IM72" s="156"/>
      <c r="IN72" s="156"/>
      <c r="IO72" s="156"/>
      <c r="IP72" s="156"/>
      <c r="IQ72" s="156"/>
      <c r="IR72" s="156"/>
      <c r="IS72" s="156"/>
      <c r="IT72" s="156"/>
      <c r="IU72" s="156"/>
      <c r="IV72" s="156"/>
    </row>
    <row r="73" spans="1:7" s="29" customFormat="1" ht="17.25" customHeight="1" thickBot="1">
      <c r="A73" s="47"/>
      <c r="B73" s="47"/>
      <c r="C73" s="47"/>
      <c r="D73" s="48" t="s">
        <v>40</v>
      </c>
      <c r="E73" s="49"/>
      <c r="F73" s="31"/>
      <c r="G73" s="31"/>
    </row>
    <row r="74" spans="1:7" s="29" customFormat="1" ht="52.5" customHeight="1">
      <c r="A74" s="28" t="s">
        <v>53</v>
      </c>
      <c r="B74" s="33" t="s">
        <v>5</v>
      </c>
      <c r="C74" s="25" t="s">
        <v>35</v>
      </c>
      <c r="D74" s="32" t="s">
        <v>39</v>
      </c>
      <c r="E74" s="50"/>
      <c r="F74" s="31"/>
      <c r="G74" s="31"/>
    </row>
    <row r="75" spans="1:7" s="29" customFormat="1" ht="15">
      <c r="A75" s="51">
        <v>1</v>
      </c>
      <c r="B75" s="52">
        <v>2</v>
      </c>
      <c r="C75" s="53">
        <v>3</v>
      </c>
      <c r="D75" s="53">
        <v>4</v>
      </c>
      <c r="F75" s="31"/>
      <c r="G75" s="31"/>
    </row>
    <row r="76" spans="1:7" s="29" customFormat="1" ht="39.75" customHeight="1">
      <c r="A76" s="42">
        <v>1</v>
      </c>
      <c r="B76" s="61" t="s">
        <v>22</v>
      </c>
      <c r="C76" s="110"/>
      <c r="D76" s="87"/>
      <c r="E76" s="186" t="s">
        <v>130</v>
      </c>
      <c r="F76" s="187"/>
      <c r="G76" s="187"/>
    </row>
    <row r="77" spans="1:7" s="29" customFormat="1" ht="21.75" customHeight="1" thickBot="1">
      <c r="A77" s="42">
        <v>2</v>
      </c>
      <c r="B77" s="103" t="s">
        <v>41</v>
      </c>
      <c r="C77" s="102">
        <f>D93</f>
        <v>231700</v>
      </c>
      <c r="D77" s="87" t="s">
        <v>105</v>
      </c>
      <c r="F77" s="31"/>
      <c r="G77" s="31"/>
    </row>
    <row r="78" spans="1:7" s="29" customFormat="1" ht="32.25" customHeight="1" thickBot="1">
      <c r="A78" s="42">
        <v>3</v>
      </c>
      <c r="B78" s="103" t="s">
        <v>42</v>
      </c>
      <c r="C78" s="102">
        <f>F110*G105</f>
        <v>0</v>
      </c>
      <c r="D78" s="87"/>
      <c r="F78" s="31"/>
      <c r="G78" s="31"/>
    </row>
    <row r="79" spans="1:7" s="29" customFormat="1" ht="25.5" customHeight="1" thickBot="1">
      <c r="A79" s="42">
        <v>4</v>
      </c>
      <c r="B79" s="103" t="s">
        <v>43</v>
      </c>
      <c r="C79" s="102">
        <f>C100</f>
        <v>0</v>
      </c>
      <c r="D79" s="87"/>
      <c r="F79" s="31"/>
      <c r="G79" s="31"/>
    </row>
    <row r="80" spans="1:7" s="27" customFormat="1" ht="25.5" customHeight="1">
      <c r="A80" s="115"/>
      <c r="B80" s="43" t="s">
        <v>7</v>
      </c>
      <c r="C80" s="102">
        <f>SUM(C76:C79)+C70</f>
        <v>231700</v>
      </c>
      <c r="D80" s="32"/>
      <c r="F80" s="26"/>
      <c r="G80" s="26"/>
    </row>
    <row r="81" s="54" customFormat="1" ht="15.75" customHeight="1"/>
    <row r="82" spans="1:256" s="50" customFormat="1" ht="18" customHeight="1">
      <c r="A82" s="156" t="s">
        <v>44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  <c r="FZ82" s="156"/>
      <c r="GA82" s="156"/>
      <c r="GB82" s="156"/>
      <c r="GC82" s="156"/>
      <c r="GD82" s="156"/>
      <c r="GE82" s="156"/>
      <c r="GF82" s="156"/>
      <c r="GG82" s="156"/>
      <c r="GH82" s="156"/>
      <c r="GI82" s="156"/>
      <c r="GJ82" s="156"/>
      <c r="GK82" s="156"/>
      <c r="GL82" s="156"/>
      <c r="GM82" s="156"/>
      <c r="GN82" s="156"/>
      <c r="GO82" s="156"/>
      <c r="GP82" s="156"/>
      <c r="GQ82" s="156"/>
      <c r="GR82" s="156"/>
      <c r="GS82" s="156"/>
      <c r="GT82" s="156"/>
      <c r="GU82" s="156"/>
      <c r="GV82" s="156"/>
      <c r="GW82" s="156"/>
      <c r="GX82" s="156"/>
      <c r="GY82" s="156"/>
      <c r="GZ82" s="156"/>
      <c r="HA82" s="156"/>
      <c r="HB82" s="156"/>
      <c r="HC82" s="156"/>
      <c r="HD82" s="156"/>
      <c r="HE82" s="156"/>
      <c r="HF82" s="156"/>
      <c r="HG82" s="156"/>
      <c r="HH82" s="156"/>
      <c r="HI82" s="156"/>
      <c r="HJ82" s="156"/>
      <c r="HK82" s="156"/>
      <c r="HL82" s="156"/>
      <c r="HM82" s="156"/>
      <c r="HN82" s="156"/>
      <c r="HO82" s="156"/>
      <c r="HP82" s="156"/>
      <c r="HQ82" s="156"/>
      <c r="HR82" s="156"/>
      <c r="HS82" s="156"/>
      <c r="HT82" s="156"/>
      <c r="HU82" s="156"/>
      <c r="HV82" s="156"/>
      <c r="HW82" s="156"/>
      <c r="HX82" s="156"/>
      <c r="HY82" s="156"/>
      <c r="HZ82" s="156"/>
      <c r="IA82" s="156"/>
      <c r="IB82" s="156"/>
      <c r="IC82" s="156"/>
      <c r="ID82" s="156"/>
      <c r="IE82" s="156"/>
      <c r="IF82" s="156"/>
      <c r="IG82" s="156"/>
      <c r="IH82" s="156"/>
      <c r="II82" s="156"/>
      <c r="IJ82" s="156"/>
      <c r="IK82" s="156"/>
      <c r="IL82" s="156"/>
      <c r="IM82" s="156"/>
      <c r="IN82" s="156"/>
      <c r="IO82" s="156"/>
      <c r="IP82" s="156"/>
      <c r="IQ82" s="156"/>
      <c r="IR82" s="156"/>
      <c r="IS82" s="156"/>
      <c r="IT82" s="156"/>
      <c r="IU82" s="156"/>
      <c r="IV82" s="156"/>
    </row>
    <row r="83" spans="1:7" s="29" customFormat="1" ht="18" customHeight="1" thickBot="1">
      <c r="A83" s="55"/>
      <c r="B83" s="55"/>
      <c r="C83" s="55"/>
      <c r="D83" s="48" t="s">
        <v>45</v>
      </c>
      <c r="F83" s="31"/>
      <c r="G83" s="31"/>
    </row>
    <row r="84" spans="1:7" s="56" customFormat="1" ht="57.75" customHeight="1">
      <c r="A84" s="24" t="s">
        <v>53</v>
      </c>
      <c r="B84" s="33" t="s">
        <v>46</v>
      </c>
      <c r="C84" s="25" t="s">
        <v>47</v>
      </c>
      <c r="D84" s="25" t="s">
        <v>48</v>
      </c>
      <c r="F84" s="57"/>
      <c r="G84" s="57"/>
    </row>
    <row r="85" spans="1:7" s="29" customFormat="1" ht="15">
      <c r="A85" s="37">
        <v>1</v>
      </c>
      <c r="B85" s="38">
        <v>2</v>
      </c>
      <c r="C85" s="58">
        <v>3</v>
      </c>
      <c r="D85" s="58">
        <v>4</v>
      </c>
      <c r="E85" s="59"/>
      <c r="F85" s="31"/>
      <c r="G85" s="31"/>
    </row>
    <row r="86" spans="1:5" s="63" customFormat="1" ht="24" customHeight="1">
      <c r="A86" s="60">
        <v>1</v>
      </c>
      <c r="B86" s="149" t="s">
        <v>110</v>
      </c>
      <c r="C86" s="150" t="s">
        <v>106</v>
      </c>
      <c r="D86" s="151">
        <v>83000</v>
      </c>
      <c r="E86" s="59"/>
    </row>
    <row r="87" spans="1:5" s="63" customFormat="1" ht="24" customHeight="1">
      <c r="A87" s="60">
        <v>2</v>
      </c>
      <c r="B87" s="149" t="s">
        <v>111</v>
      </c>
      <c r="C87" s="150" t="s">
        <v>97</v>
      </c>
      <c r="D87" s="151">
        <v>59000</v>
      </c>
      <c r="E87" s="59"/>
    </row>
    <row r="88" spans="1:5" s="63" customFormat="1" ht="24" customHeight="1">
      <c r="A88" s="60">
        <v>3</v>
      </c>
      <c r="B88" s="149" t="s">
        <v>107</v>
      </c>
      <c r="C88" s="150" t="s">
        <v>106</v>
      </c>
      <c r="D88" s="151">
        <v>30000</v>
      </c>
      <c r="E88" s="59"/>
    </row>
    <row r="89" spans="1:5" s="63" customFormat="1" ht="24" customHeight="1">
      <c r="A89" s="60"/>
      <c r="B89" s="149" t="s">
        <v>114</v>
      </c>
      <c r="C89" s="150" t="s">
        <v>97</v>
      </c>
      <c r="D89" s="151">
        <v>15000</v>
      </c>
      <c r="E89" s="59"/>
    </row>
    <row r="90" spans="1:5" s="63" customFormat="1" ht="24" customHeight="1">
      <c r="A90" s="60"/>
      <c r="B90" s="149" t="s">
        <v>115</v>
      </c>
      <c r="C90" s="150" t="s">
        <v>97</v>
      </c>
      <c r="D90" s="151">
        <v>27000</v>
      </c>
      <c r="E90" s="59"/>
    </row>
    <row r="91" spans="1:5" s="63" customFormat="1" ht="24" customHeight="1">
      <c r="A91" s="60">
        <v>4</v>
      </c>
      <c r="B91" s="149" t="s">
        <v>112</v>
      </c>
      <c r="C91" s="150" t="s">
        <v>97</v>
      </c>
      <c r="D91" s="151">
        <v>4700</v>
      </c>
      <c r="E91" s="59"/>
    </row>
    <row r="92" spans="1:5" s="63" customFormat="1" ht="18.75" customHeight="1">
      <c r="A92" s="137">
        <v>5</v>
      </c>
      <c r="B92" s="149" t="s">
        <v>113</v>
      </c>
      <c r="C92" s="150" t="s">
        <v>92</v>
      </c>
      <c r="D92" s="151">
        <v>13000</v>
      </c>
      <c r="E92" s="59"/>
    </row>
    <row r="93" spans="1:7" s="29" customFormat="1" ht="15">
      <c r="A93" s="125"/>
      <c r="B93" s="88" t="s">
        <v>27</v>
      </c>
      <c r="C93" s="125"/>
      <c r="D93" s="89">
        <f>D86+D87+D88+D89+D90+D91+D92</f>
        <v>231700</v>
      </c>
      <c r="E93" s="31"/>
      <c r="F93" s="31"/>
      <c r="G93" s="31"/>
    </row>
    <row r="94" spans="1:7" s="50" customFormat="1" ht="15">
      <c r="A94" s="66"/>
      <c r="B94" s="67"/>
      <c r="C94" s="59"/>
      <c r="D94" s="59"/>
      <c r="E94" s="30"/>
      <c r="F94" s="30"/>
      <c r="G94" s="30"/>
    </row>
    <row r="95" spans="1:256" s="50" customFormat="1" ht="18" customHeight="1">
      <c r="A95" s="156" t="s">
        <v>50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56"/>
      <c r="FW95" s="156"/>
      <c r="FX95" s="156"/>
      <c r="FY95" s="156"/>
      <c r="FZ95" s="156"/>
      <c r="GA95" s="156"/>
      <c r="GB95" s="156"/>
      <c r="GC95" s="156"/>
      <c r="GD95" s="156"/>
      <c r="GE95" s="156"/>
      <c r="GF95" s="156"/>
      <c r="GG95" s="156"/>
      <c r="GH95" s="156"/>
      <c r="GI95" s="156"/>
      <c r="GJ95" s="156"/>
      <c r="GK95" s="156"/>
      <c r="GL95" s="156"/>
      <c r="GM95" s="156"/>
      <c r="GN95" s="156"/>
      <c r="GO95" s="156"/>
      <c r="GP95" s="156"/>
      <c r="GQ95" s="156"/>
      <c r="GR95" s="156"/>
      <c r="GS95" s="156"/>
      <c r="GT95" s="156"/>
      <c r="GU95" s="156"/>
      <c r="GV95" s="156"/>
      <c r="GW95" s="156"/>
      <c r="GX95" s="156"/>
      <c r="GY95" s="156"/>
      <c r="GZ95" s="156"/>
      <c r="HA95" s="156"/>
      <c r="HB95" s="156"/>
      <c r="HC95" s="156"/>
      <c r="HD95" s="156"/>
      <c r="HE95" s="156"/>
      <c r="HF95" s="156"/>
      <c r="HG95" s="156"/>
      <c r="HH95" s="156"/>
      <c r="HI95" s="156"/>
      <c r="HJ95" s="156"/>
      <c r="HK95" s="156"/>
      <c r="HL95" s="156"/>
      <c r="HM95" s="156"/>
      <c r="HN95" s="156"/>
      <c r="HO95" s="156"/>
      <c r="HP95" s="156"/>
      <c r="HQ95" s="156"/>
      <c r="HR95" s="156"/>
      <c r="HS95" s="156"/>
      <c r="HT95" s="156"/>
      <c r="HU95" s="156"/>
      <c r="HV95" s="156"/>
      <c r="HW95" s="156"/>
      <c r="HX95" s="156"/>
      <c r="HY95" s="156"/>
      <c r="HZ95" s="156"/>
      <c r="IA95" s="156"/>
      <c r="IB95" s="156"/>
      <c r="IC95" s="156"/>
      <c r="ID95" s="156"/>
      <c r="IE95" s="156"/>
      <c r="IF95" s="156"/>
      <c r="IG95" s="156"/>
      <c r="IH95" s="156"/>
      <c r="II95" s="156"/>
      <c r="IJ95" s="156"/>
      <c r="IK95" s="156"/>
      <c r="IL95" s="156"/>
      <c r="IM95" s="156"/>
      <c r="IN95" s="156"/>
      <c r="IO95" s="156"/>
      <c r="IP95" s="156"/>
      <c r="IQ95" s="156"/>
      <c r="IR95" s="156"/>
      <c r="IS95" s="156"/>
      <c r="IT95" s="156"/>
      <c r="IU95" s="156"/>
      <c r="IV95" s="156"/>
    </row>
    <row r="96" spans="1:5" s="66" customFormat="1" ht="18.75" customHeight="1" thickBot="1">
      <c r="A96" s="68"/>
      <c r="B96" s="68"/>
      <c r="C96" s="71" t="s">
        <v>49</v>
      </c>
      <c r="E96" s="31"/>
    </row>
    <row r="97" spans="1:7" s="27" customFormat="1" ht="36" customHeight="1">
      <c r="A97" s="24" t="s">
        <v>53</v>
      </c>
      <c r="B97" s="33" t="s">
        <v>46</v>
      </c>
      <c r="C97" s="25" t="s">
        <v>51</v>
      </c>
      <c r="E97" s="34"/>
      <c r="F97" s="26"/>
      <c r="G97" s="26"/>
    </row>
    <row r="98" spans="1:7" s="41" customFormat="1" ht="21" customHeight="1">
      <c r="A98" s="69">
        <v>1</v>
      </c>
      <c r="B98" s="38">
        <v>2</v>
      </c>
      <c r="C98" s="70">
        <v>3</v>
      </c>
      <c r="D98" s="29"/>
      <c r="E98" s="59"/>
      <c r="F98" s="40"/>
      <c r="G98" s="40"/>
    </row>
    <row r="99" spans="1:5" s="63" customFormat="1" ht="24" customHeight="1">
      <c r="A99" s="60">
        <v>2</v>
      </c>
      <c r="B99" s="61" t="s">
        <v>93</v>
      </c>
      <c r="C99" s="62"/>
      <c r="D99" s="29"/>
      <c r="E99" s="35"/>
    </row>
    <row r="100" spans="1:7" s="29" customFormat="1" ht="15.75" thickBot="1">
      <c r="A100" s="64"/>
      <c r="B100" s="45" t="s">
        <v>27</v>
      </c>
      <c r="C100" s="65">
        <f>SUM(C99:C99)</f>
        <v>0</v>
      </c>
      <c r="E100" s="31"/>
      <c r="F100" s="31"/>
      <c r="G100" s="31"/>
    </row>
    <row r="101" spans="1:256" s="50" customFormat="1" ht="18" customHeight="1">
      <c r="A101" s="156" t="s">
        <v>52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/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6"/>
      <c r="EZ101" s="156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/>
      <c r="FK101" s="156"/>
      <c r="FL101" s="156"/>
      <c r="FM101" s="156"/>
      <c r="FN101" s="156"/>
      <c r="FO101" s="156"/>
      <c r="FP101" s="156"/>
      <c r="FQ101" s="156"/>
      <c r="FR101" s="156"/>
      <c r="FS101" s="156"/>
      <c r="FT101" s="156"/>
      <c r="FU101" s="156"/>
      <c r="FV101" s="156"/>
      <c r="FW101" s="156"/>
      <c r="FX101" s="156"/>
      <c r="FY101" s="156"/>
      <c r="FZ101" s="156"/>
      <c r="GA101" s="156"/>
      <c r="GB101" s="156"/>
      <c r="GC101" s="156"/>
      <c r="GD101" s="156"/>
      <c r="GE101" s="156"/>
      <c r="GF101" s="156"/>
      <c r="GG101" s="156"/>
      <c r="GH101" s="156"/>
      <c r="GI101" s="156"/>
      <c r="GJ101" s="156"/>
      <c r="GK101" s="156"/>
      <c r="GL101" s="156"/>
      <c r="GM101" s="156"/>
      <c r="GN101" s="156"/>
      <c r="GO101" s="156"/>
      <c r="GP101" s="156"/>
      <c r="GQ101" s="156"/>
      <c r="GR101" s="156"/>
      <c r="GS101" s="156"/>
      <c r="GT101" s="156"/>
      <c r="GU101" s="156"/>
      <c r="GV101" s="156"/>
      <c r="GW101" s="156"/>
      <c r="GX101" s="156"/>
      <c r="GY101" s="156"/>
      <c r="GZ101" s="156"/>
      <c r="HA101" s="156"/>
      <c r="HB101" s="156"/>
      <c r="HC101" s="156"/>
      <c r="HD101" s="156"/>
      <c r="HE101" s="156"/>
      <c r="HF101" s="156"/>
      <c r="HG101" s="156"/>
      <c r="HH101" s="156"/>
      <c r="HI101" s="156"/>
      <c r="HJ101" s="156"/>
      <c r="HK101" s="156"/>
      <c r="HL101" s="156"/>
      <c r="HM101" s="156"/>
      <c r="HN101" s="156"/>
      <c r="HO101" s="156"/>
      <c r="HP101" s="156"/>
      <c r="HQ101" s="156"/>
      <c r="HR101" s="156"/>
      <c r="HS101" s="156"/>
      <c r="HT101" s="156"/>
      <c r="HU101" s="156"/>
      <c r="HV101" s="156"/>
      <c r="HW101" s="156"/>
      <c r="HX101" s="156"/>
      <c r="HY101" s="156"/>
      <c r="HZ101" s="156"/>
      <c r="IA101" s="156"/>
      <c r="IB101" s="156"/>
      <c r="IC101" s="156"/>
      <c r="ID101" s="156"/>
      <c r="IE101" s="156"/>
      <c r="IF101" s="156"/>
      <c r="IG101" s="156"/>
      <c r="IH101" s="156"/>
      <c r="II101" s="156"/>
      <c r="IJ101" s="156"/>
      <c r="IK101" s="156"/>
      <c r="IL101" s="156"/>
      <c r="IM101" s="156"/>
      <c r="IN101" s="156"/>
      <c r="IO101" s="156"/>
      <c r="IP101" s="156"/>
      <c r="IQ101" s="156"/>
      <c r="IR101" s="156"/>
      <c r="IS101" s="156"/>
      <c r="IT101" s="156"/>
      <c r="IU101" s="156"/>
      <c r="IV101" s="156"/>
    </row>
    <row r="102" spans="1:7" s="29" customFormat="1" ht="15.75" thickBot="1">
      <c r="A102" s="31"/>
      <c r="D102" s="31"/>
      <c r="E102" s="31"/>
      <c r="F102" s="31"/>
      <c r="G102" s="71" t="s">
        <v>54</v>
      </c>
    </row>
    <row r="103" spans="1:7" s="27" customFormat="1" ht="78" customHeight="1">
      <c r="A103" s="24" t="s">
        <v>53</v>
      </c>
      <c r="B103" s="24" t="s">
        <v>55</v>
      </c>
      <c r="C103" s="25" t="s">
        <v>47</v>
      </c>
      <c r="D103" s="25" t="s">
        <v>87</v>
      </c>
      <c r="E103" s="32" t="s">
        <v>57</v>
      </c>
      <c r="F103" s="32" t="s">
        <v>59</v>
      </c>
      <c r="G103" s="32" t="s">
        <v>58</v>
      </c>
    </row>
    <row r="104" spans="1:7" s="29" customFormat="1" ht="18.75" customHeight="1">
      <c r="A104" s="72">
        <v>1</v>
      </c>
      <c r="B104" s="72">
        <v>2</v>
      </c>
      <c r="C104" s="58">
        <v>3</v>
      </c>
      <c r="D104" s="58">
        <v>4</v>
      </c>
      <c r="E104" s="58">
        <v>5</v>
      </c>
      <c r="F104" s="58">
        <v>6</v>
      </c>
      <c r="G104" s="58">
        <v>7</v>
      </c>
    </row>
    <row r="105" spans="1:7" s="29" customFormat="1" ht="24" customHeight="1" thickBot="1">
      <c r="A105" s="73">
        <v>1</v>
      </c>
      <c r="B105" s="74"/>
      <c r="C105" s="75"/>
      <c r="D105" s="116"/>
      <c r="E105" s="75"/>
      <c r="F105" s="78">
        <f>D105*E105</f>
        <v>0</v>
      </c>
      <c r="G105" s="117"/>
    </row>
    <row r="106" spans="1:7" s="29" customFormat="1" ht="24" customHeight="1" thickBot="1">
      <c r="A106" s="142"/>
      <c r="B106" s="143"/>
      <c r="C106" s="144"/>
      <c r="D106" s="145"/>
      <c r="E106" s="144"/>
      <c r="F106" s="78">
        <f>D106*E106</f>
        <v>0</v>
      </c>
      <c r="G106" s="146"/>
    </row>
    <row r="107" spans="1:7" s="29" customFormat="1" ht="24" customHeight="1" thickBot="1">
      <c r="A107" s="142"/>
      <c r="B107" s="143"/>
      <c r="C107" s="144"/>
      <c r="D107" s="145"/>
      <c r="E107" s="144"/>
      <c r="F107" s="78">
        <f>D107*E107</f>
        <v>0</v>
      </c>
      <c r="G107" s="146"/>
    </row>
    <row r="108" spans="1:7" s="29" customFormat="1" ht="24" customHeight="1" thickBot="1">
      <c r="A108" s="142"/>
      <c r="B108" s="143"/>
      <c r="C108" s="144"/>
      <c r="D108" s="145"/>
      <c r="E108" s="144"/>
      <c r="F108" s="78">
        <f>D108*E108</f>
        <v>0</v>
      </c>
      <c r="G108" s="146"/>
    </row>
    <row r="109" spans="1:7" s="29" customFormat="1" ht="24" customHeight="1" thickBot="1">
      <c r="A109" s="142"/>
      <c r="B109" s="143"/>
      <c r="C109" s="144"/>
      <c r="D109" s="145"/>
      <c r="E109" s="144"/>
      <c r="F109" s="78">
        <f>D109*E109</f>
        <v>0</v>
      </c>
      <c r="G109" s="146"/>
    </row>
    <row r="110" spans="1:7" s="29" customFormat="1" ht="19.5" customHeight="1" thickBot="1">
      <c r="A110" s="76"/>
      <c r="B110" s="77" t="s">
        <v>27</v>
      </c>
      <c r="C110" s="78"/>
      <c r="D110" s="78"/>
      <c r="E110" s="78"/>
      <c r="F110" s="78">
        <f>SUM(F105:F109)</f>
        <v>0</v>
      </c>
      <c r="G110" s="124">
        <v>1</v>
      </c>
    </row>
    <row r="111" spans="1:7" s="50" customFormat="1" ht="15">
      <c r="A111" s="66"/>
      <c r="B111" s="67"/>
      <c r="C111" s="59"/>
      <c r="F111" s="30"/>
      <c r="G111" s="30"/>
    </row>
    <row r="112" spans="2:5" s="50" customFormat="1" ht="36.75" customHeight="1" hidden="1" thickBot="1">
      <c r="B112" s="79"/>
      <c r="D112" s="80"/>
      <c r="E112" s="81" t="s">
        <v>6</v>
      </c>
    </row>
    <row r="113" spans="1:256" s="82" customFormat="1" ht="23.25" customHeight="1">
      <c r="A113" s="156" t="s">
        <v>60</v>
      </c>
      <c r="B113" s="156"/>
      <c r="C113" s="156"/>
      <c r="D113" s="156"/>
      <c r="E113" s="156">
        <v>3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6"/>
      <c r="DJ113" s="156"/>
      <c r="DK113" s="156"/>
      <c r="DL113" s="156"/>
      <c r="DM113" s="156"/>
      <c r="DN113" s="156"/>
      <c r="DO113" s="156"/>
      <c r="DP113" s="156"/>
      <c r="DQ113" s="156"/>
      <c r="DR113" s="156"/>
      <c r="DS113" s="156"/>
      <c r="DT113" s="156"/>
      <c r="DU113" s="156"/>
      <c r="DV113" s="156"/>
      <c r="DW113" s="156"/>
      <c r="DX113" s="156"/>
      <c r="DY113" s="156"/>
      <c r="DZ113" s="156"/>
      <c r="EA113" s="156"/>
      <c r="EB113" s="156"/>
      <c r="EC113" s="156"/>
      <c r="ED113" s="156"/>
      <c r="EE113" s="156"/>
      <c r="EF113" s="156"/>
      <c r="EG113" s="156"/>
      <c r="EH113" s="156"/>
      <c r="EI113" s="156"/>
      <c r="EJ113" s="156"/>
      <c r="EK113" s="156"/>
      <c r="EL113" s="156"/>
      <c r="EM113" s="156"/>
      <c r="EN113" s="156"/>
      <c r="EO113" s="156"/>
      <c r="EP113" s="156"/>
      <c r="EQ113" s="156"/>
      <c r="ER113" s="156"/>
      <c r="ES113" s="156"/>
      <c r="ET113" s="156"/>
      <c r="EU113" s="156"/>
      <c r="EV113" s="156"/>
      <c r="EW113" s="156"/>
      <c r="EX113" s="156"/>
      <c r="EY113" s="156"/>
      <c r="EZ113" s="156"/>
      <c r="FA113" s="156"/>
      <c r="FB113" s="156"/>
      <c r="FC113" s="156"/>
      <c r="FD113" s="156"/>
      <c r="FE113" s="156"/>
      <c r="FF113" s="156"/>
      <c r="FG113" s="156"/>
      <c r="FH113" s="156"/>
      <c r="FI113" s="156"/>
      <c r="FJ113" s="156"/>
      <c r="FK113" s="156"/>
      <c r="FL113" s="156"/>
      <c r="FM113" s="156"/>
      <c r="FN113" s="156"/>
      <c r="FO113" s="156"/>
      <c r="FP113" s="156"/>
      <c r="FQ113" s="156"/>
      <c r="FR113" s="156"/>
      <c r="FS113" s="156"/>
      <c r="FT113" s="156"/>
      <c r="FU113" s="156"/>
      <c r="FV113" s="156"/>
      <c r="FW113" s="156"/>
      <c r="FX113" s="156"/>
      <c r="FY113" s="156"/>
      <c r="FZ113" s="156"/>
      <c r="GA113" s="156"/>
      <c r="GB113" s="156"/>
      <c r="GC113" s="156"/>
      <c r="GD113" s="156"/>
      <c r="GE113" s="156"/>
      <c r="GF113" s="156"/>
      <c r="GG113" s="156"/>
      <c r="GH113" s="156"/>
      <c r="GI113" s="156"/>
      <c r="GJ113" s="156"/>
      <c r="GK113" s="156"/>
      <c r="GL113" s="156"/>
      <c r="GM113" s="156"/>
      <c r="GN113" s="156"/>
      <c r="GO113" s="156"/>
      <c r="GP113" s="156"/>
      <c r="GQ113" s="156"/>
      <c r="GR113" s="156"/>
      <c r="GS113" s="156"/>
      <c r="GT113" s="156"/>
      <c r="GU113" s="156"/>
      <c r="GV113" s="156"/>
      <c r="GW113" s="156"/>
      <c r="GX113" s="156"/>
      <c r="GY113" s="156"/>
      <c r="GZ113" s="156"/>
      <c r="HA113" s="156"/>
      <c r="HB113" s="156"/>
      <c r="HC113" s="156"/>
      <c r="HD113" s="156"/>
      <c r="HE113" s="156"/>
      <c r="HF113" s="156"/>
      <c r="HG113" s="156"/>
      <c r="HH113" s="156"/>
      <c r="HI113" s="156"/>
      <c r="HJ113" s="156"/>
      <c r="HK113" s="156"/>
      <c r="HL113" s="156"/>
      <c r="HM113" s="156"/>
      <c r="HN113" s="156"/>
      <c r="HO113" s="156"/>
      <c r="HP113" s="156"/>
      <c r="HQ113" s="156"/>
      <c r="HR113" s="156"/>
      <c r="HS113" s="156"/>
      <c r="HT113" s="156"/>
      <c r="HU113" s="156"/>
      <c r="HV113" s="156"/>
      <c r="HW113" s="156"/>
      <c r="HX113" s="156"/>
      <c r="HY113" s="156"/>
      <c r="HZ113" s="156"/>
      <c r="IA113" s="156"/>
      <c r="IB113" s="156"/>
      <c r="IC113" s="156"/>
      <c r="ID113" s="156"/>
      <c r="IE113" s="156"/>
      <c r="IF113" s="156"/>
      <c r="IG113" s="156"/>
      <c r="IH113" s="156"/>
      <c r="II113" s="156"/>
      <c r="IJ113" s="156"/>
      <c r="IK113" s="156"/>
      <c r="IL113" s="156"/>
      <c r="IM113" s="156"/>
      <c r="IN113" s="156"/>
      <c r="IO113" s="156"/>
      <c r="IP113" s="156"/>
      <c r="IQ113" s="156"/>
      <c r="IR113" s="156"/>
      <c r="IS113" s="156"/>
      <c r="IT113" s="156"/>
      <c r="IU113" s="156"/>
      <c r="IV113" s="156"/>
    </row>
    <row r="114" spans="1:256" s="82" customFormat="1" ht="23.25" customHeight="1">
      <c r="A114" s="156" t="s">
        <v>67</v>
      </c>
      <c r="B114" s="156"/>
      <c r="C114" s="156"/>
      <c r="D114" s="156"/>
      <c r="E114" s="156"/>
      <c r="F114" s="156"/>
      <c r="G114" s="156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6" s="29" customFormat="1" ht="18" customHeight="1" thickBot="1">
      <c r="A115" s="83"/>
      <c r="B115" s="83"/>
      <c r="C115" s="48" t="s">
        <v>61</v>
      </c>
      <c r="E115" s="55"/>
      <c r="F115" s="83"/>
    </row>
    <row r="116" spans="1:8" s="29" customFormat="1" ht="57.75" customHeight="1">
      <c r="A116" s="24" t="s">
        <v>53</v>
      </c>
      <c r="B116" s="32" t="s">
        <v>62</v>
      </c>
      <c r="C116" s="32" t="s">
        <v>35</v>
      </c>
      <c r="H116" s="85"/>
    </row>
    <row r="117" spans="1:8" s="29" customFormat="1" ht="15">
      <c r="A117" s="37">
        <v>1</v>
      </c>
      <c r="B117" s="58">
        <v>2</v>
      </c>
      <c r="C117" s="58">
        <v>3</v>
      </c>
      <c r="H117" s="85"/>
    </row>
    <row r="118" spans="1:3" s="85" customFormat="1" ht="30" thickBot="1">
      <c r="A118" s="86">
        <v>1</v>
      </c>
      <c r="B118" s="103" t="s">
        <v>63</v>
      </c>
      <c r="C118" s="128">
        <f>F110</f>
        <v>0</v>
      </c>
    </row>
    <row r="119" spans="1:3" s="85" customFormat="1" ht="15.75" thickBot="1">
      <c r="A119" s="86">
        <v>2</v>
      </c>
      <c r="B119" s="103" t="s">
        <v>64</v>
      </c>
      <c r="C119" s="128">
        <f>C76</f>
        <v>0</v>
      </c>
    </row>
    <row r="120" spans="1:5" s="85" customFormat="1" ht="52.5">
      <c r="A120" s="86">
        <v>3</v>
      </c>
      <c r="B120" s="87" t="s">
        <v>101</v>
      </c>
      <c r="C120" s="123">
        <v>10000</v>
      </c>
      <c r="D120" s="147" t="s">
        <v>108</v>
      </c>
      <c r="E120" s="188" t="s">
        <v>131</v>
      </c>
    </row>
    <row r="121" spans="1:3" s="85" customFormat="1" ht="15.75" thickBot="1">
      <c r="A121" s="86">
        <v>4</v>
      </c>
      <c r="B121" s="103" t="s">
        <v>65</v>
      </c>
      <c r="C121" s="128">
        <f>G54</f>
        <v>0</v>
      </c>
    </row>
    <row r="122" spans="1:3" s="85" customFormat="1" ht="30">
      <c r="A122" s="90">
        <v>5</v>
      </c>
      <c r="B122" s="104" t="s">
        <v>66</v>
      </c>
      <c r="C122" s="129">
        <f>SUM(C118:C121)</f>
        <v>10000</v>
      </c>
    </row>
    <row r="123" spans="1:3" s="85" customFormat="1" ht="45">
      <c r="A123" s="105">
        <v>6</v>
      </c>
      <c r="B123" s="126" t="s">
        <v>70</v>
      </c>
      <c r="C123" s="127">
        <f>IF(D140=0,0,C122/D140)</f>
        <v>111.11111111111111</v>
      </c>
    </row>
    <row r="124" s="50" customFormat="1" ht="6" customHeight="1">
      <c r="B124" s="79"/>
    </row>
    <row r="125" spans="1:256" s="82" customFormat="1" ht="23.25" customHeight="1">
      <c r="A125" s="156" t="s">
        <v>68</v>
      </c>
      <c r="B125" s="156"/>
      <c r="C125" s="156"/>
      <c r="D125" s="156"/>
      <c r="E125" s="156"/>
      <c r="F125" s="156"/>
      <c r="G125" s="156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3" s="50" customFormat="1" ht="17.25" customHeight="1" thickBot="1">
      <c r="A126" s="30"/>
      <c r="C126" s="48" t="s">
        <v>69</v>
      </c>
    </row>
    <row r="127" spans="1:3" s="29" customFormat="1" ht="30">
      <c r="A127" s="24" t="s">
        <v>53</v>
      </c>
      <c r="B127" s="32" t="s">
        <v>8</v>
      </c>
      <c r="C127" s="32" t="s">
        <v>9</v>
      </c>
    </row>
    <row r="128" spans="1:3" s="56" customFormat="1" ht="15.75" customHeight="1">
      <c r="A128" s="106">
        <v>1</v>
      </c>
      <c r="B128" s="91">
        <v>2</v>
      </c>
      <c r="C128" s="53">
        <v>3</v>
      </c>
    </row>
    <row r="129" spans="1:3" s="29" customFormat="1" ht="15.75" customHeight="1">
      <c r="A129" s="42">
        <v>1</v>
      </c>
      <c r="B129" s="113" t="s">
        <v>71</v>
      </c>
      <c r="C129" s="102">
        <f>C123</f>
        <v>111.11111111111111</v>
      </c>
    </row>
    <row r="130" spans="1:3" s="29" customFormat="1" ht="15" customHeight="1">
      <c r="A130" s="42">
        <v>2</v>
      </c>
      <c r="B130" s="113" t="s">
        <v>73</v>
      </c>
      <c r="C130" s="112">
        <v>0.2</v>
      </c>
    </row>
    <row r="131" spans="1:3" s="29" customFormat="1" ht="15" customHeight="1">
      <c r="A131" s="42">
        <v>3</v>
      </c>
      <c r="B131" s="113" t="s">
        <v>72</v>
      </c>
      <c r="C131" s="102">
        <f>C129*C130</f>
        <v>22.222222222222225</v>
      </c>
    </row>
    <row r="132" spans="1:3" s="29" customFormat="1" ht="30" customHeight="1">
      <c r="A132" s="42">
        <v>4</v>
      </c>
      <c r="B132" s="113" t="s">
        <v>76</v>
      </c>
      <c r="C132" s="102">
        <f>C129+C131</f>
        <v>133.33333333333334</v>
      </c>
    </row>
    <row r="133" spans="1:3" s="29" customFormat="1" ht="38.25" customHeight="1">
      <c r="A133" s="42">
        <v>5</v>
      </c>
      <c r="B133" s="101" t="s">
        <v>74</v>
      </c>
      <c r="C133" s="122">
        <v>700</v>
      </c>
    </row>
    <row r="134" spans="1:256" s="82" customFormat="1" ht="17.25" customHeight="1">
      <c r="A134" s="156" t="s">
        <v>75</v>
      </c>
      <c r="B134" s="156"/>
      <c r="C134" s="156"/>
      <c r="D134" s="156"/>
      <c r="E134" s="156"/>
      <c r="F134" s="156"/>
      <c r="G134" s="156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82" customFormat="1" ht="18" customHeight="1">
      <c r="A135" s="156" t="s">
        <v>10</v>
      </c>
      <c r="B135" s="156"/>
      <c r="C135" s="156"/>
      <c r="D135" s="156"/>
      <c r="E135" s="156"/>
      <c r="F135" s="156"/>
      <c r="G135" s="156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79" s="93" customFormat="1" ht="15.75" customHeight="1" thickBot="1">
      <c r="A136" s="31"/>
      <c r="B136" s="55"/>
      <c r="C136" s="55"/>
      <c r="D136" s="71" t="s">
        <v>77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</row>
    <row r="137" spans="1:4" s="27" customFormat="1" ht="30">
      <c r="A137" s="24" t="s">
        <v>53</v>
      </c>
      <c r="B137" s="157" t="s">
        <v>78</v>
      </c>
      <c r="C137" s="157"/>
      <c r="D137" s="32"/>
    </row>
    <row r="138" spans="1:4" s="29" customFormat="1" ht="16.5" customHeight="1">
      <c r="A138" s="94">
        <v>1</v>
      </c>
      <c r="B138" s="95">
        <v>2</v>
      </c>
      <c r="C138" s="95">
        <v>3</v>
      </c>
      <c r="D138" s="95">
        <v>4</v>
      </c>
    </row>
    <row r="139" spans="1:7" s="29" customFormat="1" ht="42" customHeight="1">
      <c r="A139" s="154">
        <v>1</v>
      </c>
      <c r="B139" s="158" t="s">
        <v>80</v>
      </c>
      <c r="C139" s="134" t="s">
        <v>79</v>
      </c>
      <c r="D139" s="110" t="s">
        <v>109</v>
      </c>
      <c r="E139" s="186" t="s">
        <v>132</v>
      </c>
      <c r="F139" s="189"/>
      <c r="G139" s="189"/>
    </row>
    <row r="140" spans="1:7" s="29" customFormat="1" ht="47.25" customHeight="1">
      <c r="A140" s="155"/>
      <c r="B140" s="159"/>
      <c r="C140" s="134" t="s">
        <v>56</v>
      </c>
      <c r="D140" s="114">
        <v>90</v>
      </c>
      <c r="E140" s="186" t="s">
        <v>133</v>
      </c>
      <c r="F140" s="189"/>
      <c r="G140" s="189"/>
    </row>
    <row r="141" spans="1:4" s="29" customFormat="1" ht="17.25" customHeight="1">
      <c r="A141" s="86">
        <v>2</v>
      </c>
      <c r="B141" s="152" t="s">
        <v>85</v>
      </c>
      <c r="C141" s="153"/>
      <c r="D141" s="135">
        <v>500</v>
      </c>
    </row>
    <row r="142" spans="1:4" s="29" customFormat="1" ht="30" customHeight="1">
      <c r="A142" s="86">
        <v>3</v>
      </c>
      <c r="B142" s="152" t="s">
        <v>90</v>
      </c>
      <c r="C142" s="153"/>
      <c r="D142" s="102">
        <f>D140*D141</f>
        <v>45000</v>
      </c>
    </row>
    <row r="143" spans="1:8" s="29" customFormat="1" ht="15.75" customHeight="1">
      <c r="A143" s="156" t="s">
        <v>11</v>
      </c>
      <c r="B143" s="156"/>
      <c r="C143" s="156"/>
      <c r="D143" s="156"/>
      <c r="E143" s="156"/>
      <c r="F143" s="156"/>
      <c r="G143" s="156"/>
      <c r="H143" s="19"/>
    </row>
    <row r="144" spans="1:3" s="29" customFormat="1" ht="19.5" customHeight="1" thickBot="1">
      <c r="A144" s="31"/>
      <c r="B144" s="84"/>
      <c r="C144" s="71" t="s">
        <v>81</v>
      </c>
    </row>
    <row r="145" spans="1:3" s="27" customFormat="1" ht="30">
      <c r="A145" s="24" t="s">
        <v>53</v>
      </c>
      <c r="B145" s="25" t="s">
        <v>78</v>
      </c>
      <c r="C145" s="32" t="s">
        <v>35</v>
      </c>
    </row>
    <row r="146" spans="1:3" s="29" customFormat="1" ht="20.25" customHeight="1">
      <c r="A146" s="37">
        <v>1</v>
      </c>
      <c r="B146" s="58">
        <v>2</v>
      </c>
      <c r="C146" s="58">
        <v>3</v>
      </c>
    </row>
    <row r="147" spans="1:4" s="29" customFormat="1" ht="60">
      <c r="A147" s="98">
        <v>1</v>
      </c>
      <c r="B147" s="92" t="s">
        <v>82</v>
      </c>
      <c r="C147" s="130">
        <f>D142</f>
        <v>45000</v>
      </c>
      <c r="D147" s="147" t="s">
        <v>134</v>
      </c>
    </row>
    <row r="148" spans="1:3" s="29" customFormat="1" ht="30">
      <c r="A148" s="98">
        <v>2</v>
      </c>
      <c r="B148" s="92" t="s">
        <v>86</v>
      </c>
      <c r="C148" s="130">
        <f>C122</f>
        <v>10000</v>
      </c>
    </row>
    <row r="149" spans="1:4" s="29" customFormat="1" ht="60">
      <c r="A149" s="98">
        <v>3</v>
      </c>
      <c r="B149" s="92" t="s">
        <v>83</v>
      </c>
      <c r="C149" s="130">
        <f>C147-C148</f>
        <v>35000</v>
      </c>
      <c r="D149" s="147" t="s">
        <v>135</v>
      </c>
    </row>
    <row r="150" spans="1:3" s="29" customFormat="1" ht="15">
      <c r="A150" s="98">
        <v>4</v>
      </c>
      <c r="B150" s="92" t="s">
        <v>84</v>
      </c>
      <c r="C150" s="131">
        <f>IF(C148=0,0,C149/C148)</f>
        <v>3.5</v>
      </c>
    </row>
    <row r="151" spans="1:3" s="29" customFormat="1" ht="15.75" thickBot="1">
      <c r="A151" s="99">
        <v>5</v>
      </c>
      <c r="B151" s="96" t="s">
        <v>12</v>
      </c>
      <c r="C151" s="132">
        <f>C149*12</f>
        <v>420000</v>
      </c>
    </row>
    <row r="152" spans="1:5" s="107" customFormat="1" ht="43.5" customHeight="1">
      <c r="A152" s="156" t="s">
        <v>13</v>
      </c>
      <c r="B152" s="156"/>
      <c r="C152" s="156"/>
      <c r="D152" s="156"/>
      <c r="E152" s="111"/>
    </row>
    <row r="153" spans="1:7" s="107" customFormat="1" ht="70.5" customHeight="1">
      <c r="A153" s="156"/>
      <c r="B153" s="156"/>
      <c r="C153" s="156"/>
      <c r="D153" s="156"/>
      <c r="E153" s="111"/>
      <c r="F153" s="108"/>
      <c r="G153" s="109"/>
    </row>
    <row r="154" spans="1:7" s="29" customFormat="1" ht="68.25" customHeight="1">
      <c r="A154" s="156" t="s">
        <v>100</v>
      </c>
      <c r="B154" s="156"/>
      <c r="C154" s="156"/>
      <c r="D154" s="156"/>
      <c r="E154" s="156"/>
      <c r="F154" s="35"/>
      <c r="G154" s="31"/>
    </row>
    <row r="155" spans="1:6" s="100" customFormat="1" ht="57.75" customHeight="1">
      <c r="A155" s="11"/>
      <c r="B155" s="12"/>
      <c r="C155" s="11"/>
      <c r="D155" s="11"/>
      <c r="E155" s="11"/>
      <c r="F155" s="97"/>
    </row>
    <row r="156" ht="15.75" customHeight="1" hidden="1"/>
  </sheetData>
  <sheetProtection/>
  <mergeCells count="230">
    <mergeCell ref="E139:G139"/>
    <mergeCell ref="E140:G140"/>
    <mergeCell ref="EY72:FE72"/>
    <mergeCell ref="FF72:FL72"/>
    <mergeCell ref="FM72:FS72"/>
    <mergeCell ref="FT72:FZ72"/>
    <mergeCell ref="EY82:FE82"/>
    <mergeCell ref="FF82:FL82"/>
    <mergeCell ref="FM82:FS82"/>
    <mergeCell ref="FT82:FZ82"/>
    <mergeCell ref="AX95:BD95"/>
    <mergeCell ref="A15:B15"/>
    <mergeCell ref="A18:B18"/>
    <mergeCell ref="A65:G65"/>
    <mergeCell ref="A27:G30"/>
    <mergeCell ref="A56:G57"/>
    <mergeCell ref="A53:B53"/>
    <mergeCell ref="AJ72:AP72"/>
    <mergeCell ref="AQ72:AW72"/>
    <mergeCell ref="AJ82:AP82"/>
    <mergeCell ref="ED72:EJ72"/>
    <mergeCell ref="EK72:EQ72"/>
    <mergeCell ref="ER72:EX72"/>
    <mergeCell ref="ED82:EJ82"/>
    <mergeCell ref="EK82:EQ82"/>
    <mergeCell ref="ER82:EX82"/>
    <mergeCell ref="DP82:DV82"/>
    <mergeCell ref="DW82:EC82"/>
    <mergeCell ref="A58:G59"/>
    <mergeCell ref="A60:G61"/>
    <mergeCell ref="A62:G63"/>
    <mergeCell ref="B64:C64"/>
    <mergeCell ref="DB72:DH72"/>
    <mergeCell ref="DI72:DO72"/>
    <mergeCell ref="DP72:DV72"/>
    <mergeCell ref="DW72:EC72"/>
    <mergeCell ref="CN72:CT72"/>
    <mergeCell ref="CU72:DA72"/>
    <mergeCell ref="BZ82:CF82"/>
    <mergeCell ref="CG82:CM82"/>
    <mergeCell ref="CN82:CT82"/>
    <mergeCell ref="CU82:DA82"/>
    <mergeCell ref="DB82:DH82"/>
    <mergeCell ref="DI82:DO82"/>
    <mergeCell ref="A21:G22"/>
    <mergeCell ref="A24:G26"/>
    <mergeCell ref="A35:G35"/>
    <mergeCell ref="A36:G36"/>
    <mergeCell ref="A44:G44"/>
    <mergeCell ref="BL72:BR72"/>
    <mergeCell ref="AQ82:AW82"/>
    <mergeCell ref="CG72:CM72"/>
    <mergeCell ref="A12:G12"/>
    <mergeCell ref="A31:G33"/>
    <mergeCell ref="BS72:BY72"/>
    <mergeCell ref="BZ72:CF72"/>
    <mergeCell ref="AX82:BD82"/>
    <mergeCell ref="BE82:BK82"/>
    <mergeCell ref="BL82:BR82"/>
    <mergeCell ref="BS82:BY82"/>
    <mergeCell ref="AX72:BD72"/>
    <mergeCell ref="BE72:BK72"/>
    <mergeCell ref="A1:G1"/>
    <mergeCell ref="A9:G11"/>
    <mergeCell ref="A4:G6"/>
    <mergeCell ref="A38:G43"/>
    <mergeCell ref="A2:G2"/>
    <mergeCell ref="A49:G50"/>
    <mergeCell ref="A45:G46"/>
    <mergeCell ref="A47:G48"/>
    <mergeCell ref="A37:F37"/>
    <mergeCell ref="A7:G8"/>
    <mergeCell ref="AJ95:AP95"/>
    <mergeCell ref="AQ95:AW95"/>
    <mergeCell ref="A34:B34"/>
    <mergeCell ref="H72:N72"/>
    <mergeCell ref="O72:U72"/>
    <mergeCell ref="V72:AB72"/>
    <mergeCell ref="AC72:AI72"/>
    <mergeCell ref="A72:G72"/>
    <mergeCell ref="A51:G52"/>
    <mergeCell ref="E76:G76"/>
    <mergeCell ref="GA72:GG72"/>
    <mergeCell ref="GH72:GN72"/>
    <mergeCell ref="GO72:GU72"/>
    <mergeCell ref="GV72:HB72"/>
    <mergeCell ref="HC72:HI72"/>
    <mergeCell ref="HJ72:HP72"/>
    <mergeCell ref="HQ72:HW72"/>
    <mergeCell ref="HX72:ID72"/>
    <mergeCell ref="IE72:IK72"/>
    <mergeCell ref="IL72:IR72"/>
    <mergeCell ref="IS72:IV72"/>
    <mergeCell ref="A82:G82"/>
    <mergeCell ref="H82:N82"/>
    <mergeCell ref="O82:U82"/>
    <mergeCell ref="V82:AB82"/>
    <mergeCell ref="AC82:AI82"/>
    <mergeCell ref="GA82:GG82"/>
    <mergeCell ref="GH82:GN82"/>
    <mergeCell ref="GO82:GU82"/>
    <mergeCell ref="GV82:HB82"/>
    <mergeCell ref="HC82:HI82"/>
    <mergeCell ref="HJ82:HP82"/>
    <mergeCell ref="HQ82:HW82"/>
    <mergeCell ref="HX82:ID82"/>
    <mergeCell ref="IE82:IK82"/>
    <mergeCell ref="IL82:IR82"/>
    <mergeCell ref="IS82:IV82"/>
    <mergeCell ref="A95:G95"/>
    <mergeCell ref="H95:N95"/>
    <mergeCell ref="O95:U95"/>
    <mergeCell ref="V95:AB95"/>
    <mergeCell ref="AC95:AI95"/>
    <mergeCell ref="BE95:BK95"/>
    <mergeCell ref="BL95:BR95"/>
    <mergeCell ref="BS95:BY95"/>
    <mergeCell ref="BZ95:CF95"/>
    <mergeCell ref="CG95:CM95"/>
    <mergeCell ref="CN95:CT95"/>
    <mergeCell ref="CU95:DA95"/>
    <mergeCell ref="DB95:DH95"/>
    <mergeCell ref="DI95:DO95"/>
    <mergeCell ref="DP95:DV95"/>
    <mergeCell ref="DW95:EC95"/>
    <mergeCell ref="ED95:EJ95"/>
    <mergeCell ref="EK95:EQ95"/>
    <mergeCell ref="ER95:EX95"/>
    <mergeCell ref="EY95:FE95"/>
    <mergeCell ref="FF95:FL95"/>
    <mergeCell ref="FM95:FS95"/>
    <mergeCell ref="FT95:FZ95"/>
    <mergeCell ref="GA95:GG95"/>
    <mergeCell ref="GH95:GN95"/>
    <mergeCell ref="GO95:GU95"/>
    <mergeCell ref="GV95:HB95"/>
    <mergeCell ref="HC95:HI95"/>
    <mergeCell ref="HJ95:HP95"/>
    <mergeCell ref="HQ95:HW95"/>
    <mergeCell ref="HX95:ID95"/>
    <mergeCell ref="IE95:IK95"/>
    <mergeCell ref="IL95:IR95"/>
    <mergeCell ref="IS95:IV95"/>
    <mergeCell ref="A101:G101"/>
    <mergeCell ref="H101:N101"/>
    <mergeCell ref="O101:U101"/>
    <mergeCell ref="V101:AB101"/>
    <mergeCell ref="AC101:AI101"/>
    <mergeCell ref="AJ101:AP101"/>
    <mergeCell ref="AQ101:AW101"/>
    <mergeCell ref="AX101:BD101"/>
    <mergeCell ref="BE101:BK101"/>
    <mergeCell ref="BL101:BR101"/>
    <mergeCell ref="BS101:BY101"/>
    <mergeCell ref="BZ101:CF101"/>
    <mergeCell ref="CG101:CM101"/>
    <mergeCell ref="CN101:CT101"/>
    <mergeCell ref="CU101:DA101"/>
    <mergeCell ref="DB101:DH101"/>
    <mergeCell ref="DI101:DO101"/>
    <mergeCell ref="GH101:GN101"/>
    <mergeCell ref="GO101:GU101"/>
    <mergeCell ref="DP101:DV101"/>
    <mergeCell ref="DW101:EC101"/>
    <mergeCell ref="ED101:EJ101"/>
    <mergeCell ref="EK101:EQ101"/>
    <mergeCell ref="ER101:EX101"/>
    <mergeCell ref="EY101:FE101"/>
    <mergeCell ref="IS101:IV101"/>
    <mergeCell ref="GV101:HB101"/>
    <mergeCell ref="HC101:HI101"/>
    <mergeCell ref="HJ101:HP101"/>
    <mergeCell ref="HQ101:HW101"/>
    <mergeCell ref="HX101:ID101"/>
    <mergeCell ref="IE101:IK101"/>
    <mergeCell ref="A113:G113"/>
    <mergeCell ref="H113:N113"/>
    <mergeCell ref="O113:U113"/>
    <mergeCell ref="V113:AB113"/>
    <mergeCell ref="AC113:AI113"/>
    <mergeCell ref="IL101:IR101"/>
    <mergeCell ref="FF101:FL101"/>
    <mergeCell ref="FM101:FS101"/>
    <mergeCell ref="FT101:FZ101"/>
    <mergeCell ref="GA101:GG101"/>
    <mergeCell ref="AJ113:AP113"/>
    <mergeCell ref="AQ113:AW113"/>
    <mergeCell ref="AX113:BD113"/>
    <mergeCell ref="BE113:BK113"/>
    <mergeCell ref="BL113:BR113"/>
    <mergeCell ref="BS113:BY113"/>
    <mergeCell ref="BZ113:CF113"/>
    <mergeCell ref="CG113:CM113"/>
    <mergeCell ref="CN113:CT113"/>
    <mergeCell ref="CU113:DA113"/>
    <mergeCell ref="DB113:DH113"/>
    <mergeCell ref="DI113:DO113"/>
    <mergeCell ref="DP113:DV113"/>
    <mergeCell ref="DW113:EC113"/>
    <mergeCell ref="ED113:EJ113"/>
    <mergeCell ref="EK113:EQ113"/>
    <mergeCell ref="ER113:EX113"/>
    <mergeCell ref="EY113:FE113"/>
    <mergeCell ref="IE113:IK113"/>
    <mergeCell ref="FF113:FL113"/>
    <mergeCell ref="FM113:FS113"/>
    <mergeCell ref="FT113:FZ113"/>
    <mergeCell ref="GA113:GG113"/>
    <mergeCell ref="GH113:GN113"/>
    <mergeCell ref="GO113:GU113"/>
    <mergeCell ref="B139:B140"/>
    <mergeCell ref="A153:D153"/>
    <mergeCell ref="IL113:IR113"/>
    <mergeCell ref="IS113:IV113"/>
    <mergeCell ref="A114:G114"/>
    <mergeCell ref="GV113:HB113"/>
    <mergeCell ref="HC113:HI113"/>
    <mergeCell ref="HJ113:HP113"/>
    <mergeCell ref="HQ113:HW113"/>
    <mergeCell ref="HX113:ID113"/>
    <mergeCell ref="B141:C141"/>
    <mergeCell ref="B142:C142"/>
    <mergeCell ref="A139:A140"/>
    <mergeCell ref="A125:G125"/>
    <mergeCell ref="A134:G134"/>
    <mergeCell ref="A154:E154"/>
    <mergeCell ref="A143:G143"/>
    <mergeCell ref="A152:D152"/>
    <mergeCell ref="A135:G135"/>
    <mergeCell ref="B137:C137"/>
  </mergeCells>
  <printOptions/>
  <pageMargins left="0.7480314960629921" right="0.35433070866141736" top="0.39" bottom="0.36" header="0.39" footer="0.22"/>
  <pageSetup fitToHeight="3" horizontalDpi="600" verticalDpi="600" orientation="portrait" paperSize="9" scale="50" r:id="rId1"/>
  <headerFooter alignWithMargins="0">
    <oddFooter>&amp;R&amp;P</oddFooter>
  </headerFooter>
  <rowBreaks count="2" manualBreakCount="2">
    <brk id="63" max="6" man="1"/>
    <brk id="1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tabSelected="1" zoomScalePageLayoutView="0" workbookViewId="0" topLeftCell="A1">
      <selection activeCell="G15" sqref="G15"/>
    </sheetView>
  </sheetViews>
  <sheetFormatPr defaultColWidth="9.00390625" defaultRowHeight="12.75"/>
  <sheetData>
    <row r="1" spans="1:11" s="5" customFormat="1" ht="24.75" customHeight="1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30.75" customHeight="1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s="1" customFormat="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182" t="s">
        <v>17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2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2.7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11" ht="12.7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ht="12.7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9" spans="1:11" ht="12.7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7.25">
      <c r="A11" s="183" t="s">
        <v>20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</row>
    <row r="12" spans="1:11" s="1" customFormat="1" ht="17.25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</row>
    <row r="13" spans="1:11" s="1" customFormat="1" ht="24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</row>
    <row r="14" spans="1:11" s="1" customFormat="1" ht="17.25" hidden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</row>
    <row r="15" spans="1:11" s="1" customFormat="1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1" customFormat="1" ht="17.25">
      <c r="A16" s="180" t="s">
        <v>136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s="1" customFormat="1" ht="17.25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s="1" customFormat="1" ht="99.75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s="1" customFormat="1" ht="17.25" hidden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</row>
    <row r="20" s="1" customFormat="1" ht="17.25"/>
    <row r="21" spans="1:11" s="1" customFormat="1" ht="17.25">
      <c r="A21" s="181" t="s">
        <v>21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</row>
    <row r="22" spans="1:11" s="1" customFormat="1" ht="17.25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</row>
    <row r="23" spans="1:11" s="1" customFormat="1" ht="51.75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</row>
    <row r="24" s="1" customFormat="1" ht="17.25"/>
    <row r="25" s="1" customFormat="1" ht="17.25"/>
  </sheetData>
  <sheetProtection/>
  <mergeCells count="6">
    <mergeCell ref="A1:K1"/>
    <mergeCell ref="A2:K2"/>
    <mergeCell ref="A16:K19"/>
    <mergeCell ref="A21:K23"/>
    <mergeCell ref="A4:K9"/>
    <mergeCell ref="A11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Генчик</dc:creator>
  <cp:keywords/>
  <dc:description/>
  <cp:lastModifiedBy>User</cp:lastModifiedBy>
  <cp:lastPrinted>2023-06-05T09:12:18Z</cp:lastPrinted>
  <dcterms:created xsi:type="dcterms:W3CDTF">2009-05-20T11:30:47Z</dcterms:created>
  <dcterms:modified xsi:type="dcterms:W3CDTF">2023-08-07T15:37:48Z</dcterms:modified>
  <cp:category/>
  <cp:version/>
  <cp:contentType/>
  <cp:contentStatus/>
</cp:coreProperties>
</file>