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DA6F8A04-D362-4AE9-BF2E-EC4291215CA7}" xr6:coauthVersionLast="37" xr6:coauthVersionMax="47" xr10:uidLastSave="{00000000-0000-0000-0000-000000000000}"/>
  <bookViews>
    <workbookView xWindow="0" yWindow="0" windowWidth="28800" windowHeight="13668" xr2:uid="{00000000-000D-0000-FFFF-FFFF00000000}"/>
  </bookViews>
  <sheets>
    <sheet name="БизнесПлан" sheetId="1" r:id="rId1"/>
    <sheet name="План продаж" sheetId="2" r:id="rId2"/>
  </sheets>
  <definedNames>
    <definedName name="месСебест">БизнесПлан!$E$163</definedName>
    <definedName name="месячнаяПрограмма">БизнесПлан!#REF!</definedName>
    <definedName name="_xlnm.Print_Area" localSheetId="0">БизнесПлан!$A$1:$H$208</definedName>
  </definedNames>
  <calcPr calcId="179021"/>
</workbook>
</file>

<file path=xl/calcChain.xml><?xml version="1.0" encoding="utf-8"?>
<calcChain xmlns="http://schemas.openxmlformats.org/spreadsheetml/2006/main">
  <c r="C96" i="1" l="1"/>
  <c r="D11" i="2" l="1"/>
  <c r="E9" i="2"/>
  <c r="E8" i="2"/>
  <c r="E7" i="2"/>
  <c r="E6" i="2"/>
  <c r="E5" i="2"/>
  <c r="E11" i="2" l="1"/>
  <c r="F97" i="1"/>
  <c r="E101" i="1"/>
  <c r="F96" i="1"/>
  <c r="C88" i="1" l="1"/>
  <c r="C100" i="1" s="1"/>
  <c r="D193" i="1" l="1"/>
  <c r="E99" i="1" l="1"/>
  <c r="E102" i="1"/>
  <c r="D103" i="1"/>
  <c r="E96" i="1" s="1"/>
  <c r="F95" i="1"/>
  <c r="E100" i="1" l="1"/>
  <c r="E97" i="1"/>
  <c r="E98" i="1"/>
  <c r="D23" i="1"/>
  <c r="E95" i="1"/>
  <c r="E70" i="1" l="1"/>
  <c r="C135" i="1"/>
  <c r="C167" i="1" l="1"/>
  <c r="C102" i="1"/>
  <c r="F70" i="1"/>
  <c r="G70" i="1" s="1"/>
  <c r="G71" i="1" s="1"/>
  <c r="C101" i="1" s="1"/>
  <c r="F101" i="1" s="1"/>
  <c r="F146" i="1"/>
  <c r="F147" i="1"/>
  <c r="F148" i="1"/>
  <c r="F149" i="1"/>
  <c r="F150" i="1"/>
  <c r="F151" i="1"/>
  <c r="F152" i="1"/>
  <c r="F153" i="1"/>
  <c r="D124" i="1" l="1"/>
  <c r="C98" i="1" s="1"/>
  <c r="F98" i="1" s="1"/>
  <c r="F143" i="1"/>
  <c r="F144" i="1"/>
  <c r="F145" i="1"/>
  <c r="F154" i="1"/>
  <c r="F102" i="1"/>
  <c r="F100" i="1"/>
  <c r="C166" i="1"/>
  <c r="C164" i="1" l="1" a="1"/>
  <c r="C164" i="1" s="1"/>
  <c r="C168" i="1" s="1"/>
  <c r="F155" i="1"/>
  <c r="C199" i="1"/>
  <c r="C201" i="1" s="1"/>
  <c r="C200" i="1" l="1"/>
  <c r="C202" i="1" s="1"/>
  <c r="C169" i="1"/>
  <c r="C175" i="1" s="1"/>
  <c r="C177" i="1" s="1"/>
  <c r="C178" i="1" s="1"/>
  <c r="C99" i="1"/>
  <c r="F99" i="1" s="1"/>
  <c r="C203" i="1" l="1"/>
  <c r="F103" i="1"/>
  <c r="D24" i="1" s="1"/>
  <c r="C103" i="1"/>
  <c r="D21" i="1" s="1"/>
  <c r="C204" i="1"/>
  <c r="C205" i="1" l="1"/>
</calcChain>
</file>

<file path=xl/sharedStrings.xml><?xml version="1.0" encoding="utf-8"?>
<sst xmlns="http://schemas.openxmlformats.org/spreadsheetml/2006/main" count="209" uniqueCount="190">
  <si>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</si>
  <si>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</si>
  <si>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</si>
  <si>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</si>
  <si>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</si>
  <si>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</si>
  <si>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</si>
  <si>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</si>
  <si>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</si>
  <si>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</si>
  <si>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</si>
  <si>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</si>
  <si>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</si>
  <si>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</si>
  <si>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</si>
  <si>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</si>
  <si>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</si>
  <si>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</si>
  <si>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</si>
  <si>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</si>
  <si>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</si>
  <si>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</si>
  <si>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</si>
  <si>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</si>
  <si>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</si>
  <si>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</si>
  <si>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</si>
  <si>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</si>
  <si>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</si>
  <si>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</si>
  <si>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</si>
  <si>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</si>
  <si>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</si>
  <si>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</si>
  <si>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</si>
  <si>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</si>
  <si>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</si>
  <si>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</si>
  <si>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</si>
  <si>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</si>
  <si>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</si>
  <si>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</si>
  <si>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</si>
  <si>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</si>
  <si>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</si>
  <si>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</si>
  <si>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</si>
  <si>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</si>
  <si>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</si>
  <si>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</si>
  <si>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</si>
  <si>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</si>
  <si>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</si>
  <si>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</si>
  <si>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</si>
  <si>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</si>
  <si>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</si>
  <si>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</si>
  <si>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</si>
  <si>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</si>
  <si>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</si>
  <si>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</si>
  <si>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</si>
  <si>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</si>
  <si>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</si>
  <si>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</si>
  <si>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</si>
  <si>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</si>
  <si>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</si>
  <si>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</si>
  <si>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</si>
  <si>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</si>
  <si>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</si>
  <si>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</si>
  <si>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</si>
  <si>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</si>
  <si>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</si>
  <si>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</si>
  <si>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</si>
  <si>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</si>
  <si>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</si>
  <si>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</si>
  <si>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</si>
  <si>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</si>
  <si>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</si>
  <si>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</si>
  <si>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</si>
  <si>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</si>
  <si>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</si>
  <si>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</si>
  <si>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</si>
  <si>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</si>
  <si>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</si>
  <si>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Медкнижка</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</si>
  <si>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</si>
  <si>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</si>
  <si>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</si>
  <si>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</si>
  <si>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</si>
  <si>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</si>
  <si>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</si>
  <si>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</si>
  <si>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</si>
  <si>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</si>
  <si>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</si>
  <si>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</si>
  <si>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</si>
  <si>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</si>
  <si>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</si>
  <si>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</si>
  <si>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 xml:space="preserve"> Самозанятый</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</si>
  <si>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</si>
  <si>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</si>
  <si>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</si>
  <si>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</si>
  <si>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</si>
  <si>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</si>
  <si>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</si>
  <si>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</si>
  <si>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</si>
  <si>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</si>
  <si>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</si>
  <si>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</si>
  <si>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</si>
  <si>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</si>
  <si>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</si>
  <si>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 xml:space="preserve">3.1. </t>
  </si>
  <si>
    <t xml:space="preserve">3.2. </t>
  </si>
  <si>
    <t>Условия, необходимые для реализации проекта:</t>
  </si>
  <si>
    <t>Себестоимость единицы продукции  (строка 6 табл. №6), рублей</t>
  </si>
  <si>
    <t>Срок окупаемости, мес.</t>
  </si>
  <si>
    <t>2.7. Имеющиеся активы для реализации преокта:</t>
  </si>
  <si>
    <t xml:space="preserve"> * содержание основных средств, связь, транспорт, реклама, бухучет</t>
  </si>
  <si>
    <t>Размещение или продвижение на торговых площадках, сервисах объявлений и соцсетях</t>
  </si>
  <si>
    <t xml:space="preserve">1.2. </t>
  </si>
  <si>
    <t>1.1.</t>
  </si>
  <si>
    <t>Выберите ставку   налога --------------------------&gt;&gt;&gt;</t>
  </si>
  <si>
    <t xml:space="preserve">предпринимательского проекта :Услуги по предоставлению фотосьемок и видеосьемок </t>
  </si>
  <si>
    <t>Уровень (вид) образования: среднее профессиональное</t>
  </si>
  <si>
    <t>Квалификация/специальность по диплому:коммерсант</t>
  </si>
  <si>
    <t>Факты, подтверждающие квалификацию по выбранному виду деятельности (если вид деятельности не совпадает с основным образованием):Закончила обучение в очной школе "PHOTOCRAFT" по программе "Базис"</t>
  </si>
  <si>
    <t>Фото/видео сьемка</t>
  </si>
  <si>
    <t>обработка отснятого материала</t>
  </si>
  <si>
    <t>отдача материала в короткие сроки</t>
  </si>
  <si>
    <t>В последующие дни обработка/монтаж. Материал загружаю на облачное хранилище,отправляю ссылку на</t>
  </si>
  <si>
    <t>скачивание клиенту.</t>
  </si>
  <si>
    <t>карта памяти, отражатель.</t>
  </si>
  <si>
    <t>Реклама (необходимость, её виды):реклама в соц.сетях за счет собственных средств.Публикация своих работ в социальных сетях. Обращение напрямую к потенциальным заказчикам. Благотворительные сьемки. В дальнейшем для выхода на более стабильный доход, необдходимо использовать таргетированную рекламу в социальных сетях и поисковых системах.</t>
  </si>
  <si>
    <t>час</t>
  </si>
  <si>
    <t>фотокамера</t>
  </si>
  <si>
    <t>фотообьектив</t>
  </si>
  <si>
    <t>ноутбук</t>
  </si>
  <si>
    <t>Оплата интернета, мобильной связи</t>
  </si>
  <si>
    <t>Расходы на транспорт</t>
  </si>
  <si>
    <t>Карта памяти (SD карта на 64 гб)</t>
  </si>
  <si>
    <t>аккумулятор FZ100</t>
  </si>
  <si>
    <t>фотосессия</t>
  </si>
  <si>
    <t>Место осуществления  предпринимательской деятельности:на территории заказчика, в арендуемых</t>
  </si>
  <si>
    <t>фотостудиях.Обработка дома</t>
  </si>
  <si>
    <t>Тип помещения: Жилой частный дом</t>
  </si>
  <si>
    <t>Право использования (собственность/аренда): собственность</t>
  </si>
  <si>
    <t>Используемая площадь: 15 кв.м.</t>
  </si>
  <si>
    <t xml:space="preserve"> Краткое описание производственного процесса: Поступает заказ от клиента. </t>
  </si>
  <si>
    <t xml:space="preserve"> Встречаемся и в течение 1 часа, либо по необходимости больше, проводим съемку.</t>
  </si>
  <si>
    <t>Далее в ходе беседы выясняю цели заказчика. Провожу консультацию по цветовой гамме,</t>
  </si>
  <si>
    <t xml:space="preserve"> локациям, образу. Согласовываем конкретные примеры работ, место и  дату.</t>
  </si>
  <si>
    <t>Уровень цены (по сравнению с аналогом): средний. На рынке разбег цен на услуги фотографа большой от 3000р. и до 20.000р.  Низкий ценовой сегмент не целосообразен, так как у камер есть ресур, и снимать за небольшую стоимость равно работать в минус. Необходимо в стоимость услуг закладывать стоимость обслуживания техники. Высокая стоимость не позволяет регулярно получать заказы. Средняя же стоимость услуг позволяет работать с главной целевой аудиторией, получать регулярно заказы, оправдывать затраты на дорогу, покупку расходных материалов и получать прибыль.</t>
  </si>
  <si>
    <t>Оплата облачного хранилища</t>
  </si>
  <si>
    <t>Фамилия, имя и отчество (последнее - при наличии) предпринимателя: Багрова Наталья Викторовна</t>
  </si>
  <si>
    <t xml:space="preserve">ИНН </t>
  </si>
  <si>
    <t>Номер тел.:   E-mail:</t>
  </si>
  <si>
    <t xml:space="preserve">Дата рождения: </t>
  </si>
  <si>
    <t>Наименование учебного учреждения: ___</t>
  </si>
  <si>
    <t>Адрес: Самарская обли. с.</t>
  </si>
  <si>
    <t>Адрес регистрации: 443537,Самарская обл</t>
  </si>
  <si>
    <t>Продукция/услуги: услуги по предоставлению фотосьемок и видеосьемок</t>
  </si>
  <si>
    <r>
      <rPr>
        <b/>
        <sz val="16"/>
        <color theme="1"/>
        <rFont val="Courier New"/>
        <family val="3"/>
        <charset val="204"/>
      </rPr>
      <t>2.1. Полное название вида предпринимательской деятельности с указанием кодов ОКВЭД:</t>
    </r>
    <r>
      <rPr>
        <sz val="16"/>
        <color theme="1"/>
        <rFont val="Courier New"/>
        <family val="3"/>
        <charset val="204"/>
      </rPr>
      <t xml:space="preserve"> самозанятость,услуги по предоставлению фотосьемок и видеосьемок</t>
    </r>
  </si>
  <si>
    <r>
      <rPr>
        <b/>
        <sz val="16"/>
        <color theme="1"/>
        <rFont val="Courier New"/>
        <family val="3"/>
        <charset val="204"/>
      </rPr>
      <t>2.2. Полное перечисление выпускаемой продукции, товаров, услуг и т.д.:</t>
    </r>
    <r>
      <rPr>
        <sz val="16"/>
        <color theme="1"/>
        <rFont val="Courier New"/>
        <family val="3"/>
        <charset val="204"/>
      </rPr>
      <t xml:space="preserve"> индивидуальная фотосессия; фотосессия love-story; семейная фотосессия; фотосъемка мероприятия; контент фотосессия для социальных сетей;видеосъемка;фотосъемка товаров для размещения в социальных сетях и на рекламных ресурсах.</t>
    </r>
  </si>
  <si>
    <t xml:space="preserve">2.3.
</t>
  </si>
  <si>
    <r>
      <rPr>
        <b/>
        <sz val="16"/>
        <color theme="1"/>
        <rFont val="Courier New"/>
        <family val="3"/>
        <charset val="204"/>
      </rPr>
      <t>2.5. Время, необходимое для начала деятельности:</t>
    </r>
    <r>
      <rPr>
        <sz val="16"/>
        <color theme="1"/>
        <rFont val="Courier New"/>
        <family val="3"/>
        <charset val="204"/>
      </rPr>
      <t xml:space="preserve"> 2 месяца</t>
    </r>
  </si>
  <si>
    <r>
      <rPr>
        <b/>
        <sz val="16"/>
        <color theme="1"/>
        <rFont val="Courier New"/>
        <family val="3"/>
        <charset val="204"/>
      </rPr>
      <t>2.6. Требуется ли разрешение соответствующих органов (СЭС, пожарная охрана и т.д.):</t>
    </r>
    <r>
      <rPr>
        <sz val="16"/>
        <color theme="1"/>
        <rFont val="Courier New"/>
        <family val="3"/>
        <charset val="204"/>
      </rPr>
      <t xml:space="preserve"> не требуется</t>
    </r>
  </si>
  <si>
    <r>
      <t>приобретение основных средств, материальных запасов (перечислить)</t>
    </r>
    <r>
      <rPr>
        <sz val="16"/>
        <color theme="1"/>
        <rFont val="Courier New"/>
        <family val="3"/>
        <charset val="204"/>
      </rPr>
      <t xml:space="preserve">: фотоаппарат,фотообьектив,ноутбук
</t>
    </r>
  </si>
  <si>
    <r>
      <t>помещение, энергоносители (эл.энергия, вода, газ)</t>
    </r>
    <r>
      <rPr>
        <sz val="16"/>
        <color theme="1"/>
        <rFont val="Courier New"/>
        <family val="3"/>
        <charset val="204"/>
      </rPr>
      <t xml:space="preserve">: 
</t>
    </r>
    <r>
      <rPr>
        <u/>
        <sz val="16"/>
        <color theme="1"/>
        <rFont val="Courier New"/>
        <family val="3"/>
        <charset val="204"/>
      </rPr>
      <t>затраты на электричество во время обработки дома</t>
    </r>
  </si>
  <si>
    <r>
      <t>инструмент (перечислить)</t>
    </r>
    <r>
      <rPr>
        <sz val="16"/>
        <color theme="1"/>
        <rFont val="Courier New"/>
        <family val="3"/>
        <charset val="204"/>
      </rPr>
      <t xml:space="preserve">: </t>
    </r>
    <r>
      <rPr>
        <u/>
        <sz val="16"/>
        <color theme="1"/>
        <rFont val="Courier New"/>
        <family val="3"/>
        <charset val="204"/>
      </rPr>
      <t xml:space="preserve">вспышка, синхронизатор, RGB светильник, отражатель. </t>
    </r>
  </si>
  <si>
    <r>
      <rPr>
        <u/>
        <sz val="16"/>
        <color theme="1"/>
        <rFont val="Courier New"/>
        <family val="3"/>
        <charset val="204"/>
      </rPr>
      <t>сырье, материалы, покупные комплектующие изделия (перечислить)</t>
    </r>
    <r>
      <rPr>
        <sz val="16"/>
        <color theme="1"/>
        <rFont val="Courier New"/>
        <family val="3"/>
        <charset val="204"/>
      </rPr>
      <t>: карты памяти,аккумуляторы</t>
    </r>
  </si>
  <si>
    <t>Основной сегмент клиентов (кто в основном покупает продукцию/услуги): люди всех возрастов,большинство ищут фотографа для особых случаев (свадьбы,выпускные),семейные фотосьемки,оформление контента в соц.сетях</t>
  </si>
  <si>
    <r>
      <t xml:space="preserve">Доля от выплаты гражданину по соцконтракту, % </t>
    </r>
    <r>
      <rPr>
        <b/>
        <sz val="16"/>
        <color theme="1"/>
        <rFont val="Arial"/>
        <family val="2"/>
        <charset val="204"/>
      </rPr>
      <t>*</t>
    </r>
  </si>
  <si>
    <r>
      <t xml:space="preserve"> * -</t>
    </r>
    <r>
      <rPr>
        <b/>
        <i/>
        <sz val="16"/>
        <color theme="1"/>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</si>
  <si>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Конкурентная способность (наличие конкурента):Работать планирую преимущественно по месту жительства, в с.___. Здесь много природных локаций подходящих для фотоссесий. Так же мои дети посещают местные Школу и Детский сад. Знакома со многими родителями (потенциальными клиентами). Конкретно в Черноречье фотографа нет. Местному населению приходится нанимать проффесионала из города и доплачивать за выезд. Стоимость выходит от 8000 и выше. Поэтому считаю,что конкуренция не велика, т.к мои услуги стоят 5000. В город тоже планирую выезжать, в фотостудию, на выездные мероприятия.</t>
  </si>
  <si>
    <t>Каналы сбыта: Социалоьные сети, знакомые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</si>
</sst>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6"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sz val="14"/>
      <name val="Arial"/>
      <family val="2"/>
      <charset val="204"/>
    </font>
    <font>
      <sz val="10"/>
      <name val="Arial"/>
      <family val="2"/>
      <charset val="204"/>
    </font>
    <font>
      <b/>
      <sz val="20"/>
      <name val="Courier New"/>
      <family val="3"/>
      <charset val="204"/>
    </font>
    <font>
      <sz val="20"/>
      <name val="Courier New"/>
      <family val="3"/>
      <charset val="204"/>
    </font>
    <font>
      <b/>
      <sz val="20"/>
      <name val="Arial"/>
      <family val="2"/>
      <charset val="204"/>
    </font>
    <font>
      <sz val="10"/>
      <color rgb="FF000000"/>
      <name val="Calibri"/>
      <family val="2"/>
      <charset val="204"/>
      <scheme val="minor"/>
    </font>
    <font>
      <sz val="12"/>
      <color theme="1"/>
      <name val="Arial"/>
      <family val="2"/>
      <charset val="204"/>
    </font>
    <font>
      <sz val="16"/>
      <color theme="1"/>
      <name val="Courier New"/>
      <family val="3"/>
      <charset val="204"/>
    </font>
    <font>
      <b/>
      <sz val="24"/>
      <color theme="1"/>
      <name val="Courier New"/>
      <family val="3"/>
      <charset val="204"/>
    </font>
    <font>
      <b/>
      <sz val="22"/>
      <color theme="1"/>
      <name val="Courier New"/>
      <family val="3"/>
      <charset val="204"/>
    </font>
    <font>
      <b/>
      <sz val="16"/>
      <color theme="1"/>
      <name val="Courier New"/>
      <family val="3"/>
      <charset val="204"/>
    </font>
    <font>
      <b/>
      <sz val="20"/>
      <color theme="1"/>
      <name val="Courier New"/>
      <family val="3"/>
      <charset val="204"/>
    </font>
    <font>
      <u/>
      <sz val="16"/>
      <color theme="1"/>
      <name val="Courier New"/>
      <family val="3"/>
      <charset val="204"/>
    </font>
    <font>
      <sz val="16"/>
      <color theme="1"/>
      <name val="Arial"/>
      <family val="2"/>
      <charset val="204"/>
    </font>
    <font>
      <b/>
      <sz val="16"/>
      <color theme="1"/>
      <name val="Arial"/>
      <family val="2"/>
      <charset val="204"/>
    </font>
    <font>
      <i/>
      <sz val="16"/>
      <color theme="1"/>
      <name val="Courier New"/>
      <family val="3"/>
      <charset val="204"/>
    </font>
    <font>
      <b/>
      <i/>
      <sz val="16"/>
      <color theme="1"/>
      <name val="Courier New"/>
      <family val="3"/>
      <charset val="204"/>
    </font>
    <font>
      <i/>
      <sz val="12"/>
      <color theme="1"/>
      <name val="Courier New"/>
      <family val="3"/>
      <charset val="204"/>
    </font>
    <font>
      <sz val="12"/>
      <color theme="1"/>
      <name val="Courier New"/>
      <family val="3"/>
      <charset val="204"/>
    </font>
  </fonts>
  <fills count="9">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
      <patternFill patternType="solid">
        <fgColor rgb="FFCCFFCC"/>
        <bgColor rgb="FFCCFFCC"/>
      </patternFill>
    </fill>
  </fills>
  <borders count="4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rgb="FF000000"/>
      </left>
      <right/>
      <top style="thin">
        <color rgb="FF000000"/>
      </top>
      <bottom style="thin">
        <color rgb="FF00000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2" fillId="0" borderId="0"/>
  </cellStyleXfs>
  <cellXfs count="227">
    <xf numFmtId="0" fontId="0" fillId="0" borderId="0" xfId="0"/>
    <xf numFmtId="0" fontId="3" fillId="0" borderId="0" xfId="0" applyFont="1"/>
    <xf numFmtId="0" fontId="3" fillId="0" borderId="0" xfId="0" applyFont="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165" fontId="5" fillId="2" borderId="2" xfId="0" applyNumberFormat="1" applyFont="1" applyFill="1" applyBorder="1" applyAlignment="1" applyProtection="1">
      <alignment horizontal="center" vertical="center" shrinkToFit="1"/>
    </xf>
    <xf numFmtId="0" fontId="4" fillId="3" borderId="2" xfId="0" applyFont="1" applyFill="1" applyBorder="1" applyAlignment="1" applyProtection="1">
      <alignment horizontal="left" vertical="center" wrapText="1"/>
      <protection locked="0"/>
    </xf>
    <xf numFmtId="165" fontId="6" fillId="4" borderId="15" xfId="1" applyNumberFormat="1" applyFont="1" applyFill="1" applyBorder="1" applyAlignment="1" applyProtection="1">
      <alignment horizontal="center" vertical="center" shrinkToFit="1"/>
      <protection locked="0"/>
    </xf>
    <xf numFmtId="3" fontId="6" fillId="4" borderId="15" xfId="1" applyNumberFormat="1" applyFont="1" applyFill="1" applyBorder="1" applyAlignment="1" applyProtection="1">
      <alignment horizontal="center" vertical="center" shrinkToFit="1"/>
      <protection locked="0"/>
    </xf>
    <xf numFmtId="3" fontId="5" fillId="2" borderId="2" xfId="0" applyNumberFormat="1" applyFont="1" applyFill="1" applyBorder="1" applyAlignment="1" applyProtection="1">
      <alignment horizontal="center" vertical="center" shrinkToFit="1"/>
    </xf>
    <xf numFmtId="0" fontId="7"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8" fillId="0" borderId="0" xfId="0" applyFont="1" applyProtection="1">
      <protection locked="0"/>
    </xf>
    <xf numFmtId="0" fontId="7" fillId="0" borderId="3"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0" fillId="0" borderId="0" xfId="0" applyProtection="1">
      <protection locked="0"/>
    </xf>
    <xf numFmtId="0" fontId="3" fillId="0" borderId="0" xfId="0" applyFont="1" applyBorder="1" applyAlignment="1" applyProtection="1">
      <alignment horizontal="left" vertical="top" wrapText="1"/>
      <protection locked="0"/>
    </xf>
    <xf numFmtId="0" fontId="9" fillId="0" borderId="0" xfId="0" applyFont="1"/>
    <xf numFmtId="0" fontId="11" fillId="0" borderId="0" xfId="0" applyFont="1" applyBorder="1"/>
    <xf numFmtId="0" fontId="10" fillId="0" borderId="0" xfId="0" applyFont="1" applyBorder="1" applyAlignment="1" applyProtection="1">
      <alignment horizontal="left" vertical="top" wrapText="1"/>
      <protection locked="0"/>
    </xf>
    <xf numFmtId="0" fontId="13" fillId="8" borderId="44" xfId="3" applyFont="1" applyFill="1" applyBorder="1" applyAlignment="1">
      <alignment horizontal="left" vertical="top" wrapText="1"/>
    </xf>
    <xf numFmtId="0" fontId="3" fillId="0" borderId="0"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4" fillId="2" borderId="8" xfId="0" applyFont="1" applyFill="1" applyBorder="1" applyAlignment="1" applyProtection="1">
      <alignment horizontal="left" vertical="center" wrapText="1"/>
    </xf>
    <xf numFmtId="0" fontId="4" fillId="2" borderId="26" xfId="0" applyFont="1" applyFill="1" applyBorder="1" applyAlignment="1" applyProtection="1">
      <alignment horizontal="left" vertical="center" wrapText="1"/>
    </xf>
    <xf numFmtId="0" fontId="14" fillId="0" borderId="0" xfId="0" applyFont="1" applyBorder="1" applyAlignment="1" applyProtection="1">
      <alignment horizontal="left" vertical="top"/>
      <protection locked="0"/>
    </xf>
    <xf numFmtId="0" fontId="14" fillId="0" borderId="21" xfId="0" applyFont="1" applyFill="1" applyBorder="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8" fillId="7" borderId="0" xfId="0" applyFont="1" applyFill="1" applyAlignment="1" applyProtection="1">
      <alignment horizontal="left"/>
      <protection locked="0"/>
    </xf>
    <xf numFmtId="0" fontId="18" fillId="7" borderId="0" xfId="0" applyFont="1" applyFill="1" applyProtection="1">
      <protection locked="0"/>
    </xf>
    <xf numFmtId="0" fontId="17" fillId="0" borderId="20" xfId="0" applyFont="1" applyBorder="1" applyAlignment="1" applyProtection="1">
      <alignment vertical="top"/>
      <protection locked="0"/>
    </xf>
    <xf numFmtId="0" fontId="17" fillId="0" borderId="30" xfId="0" applyFont="1" applyBorder="1" applyAlignment="1" applyProtection="1">
      <alignment vertical="top" wrapText="1"/>
      <protection locked="0"/>
    </xf>
    <xf numFmtId="0" fontId="17" fillId="0" borderId="31" xfId="0" applyFont="1" applyBorder="1" applyAlignment="1" applyProtection="1">
      <alignment vertical="top" wrapText="1"/>
      <protection locked="0"/>
    </xf>
    <xf numFmtId="0" fontId="14" fillId="0" borderId="14" xfId="0" applyFont="1" applyBorder="1" applyAlignment="1" applyProtection="1">
      <alignment vertical="top" wrapText="1"/>
      <protection locked="0"/>
    </xf>
    <xf numFmtId="0" fontId="14" fillId="0" borderId="30" xfId="0" applyFont="1" applyBorder="1" applyAlignment="1" applyProtection="1">
      <alignment vertical="top" wrapText="1"/>
      <protection locked="0"/>
    </xf>
    <xf numFmtId="0" fontId="14" fillId="0" borderId="31" xfId="0" applyFont="1" applyBorder="1" applyAlignment="1" applyProtection="1">
      <alignment vertical="top" wrapText="1"/>
      <protection locked="0"/>
    </xf>
    <xf numFmtId="0" fontId="14" fillId="0" borderId="14"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0" fontId="14" fillId="0" borderId="31" xfId="0" applyFont="1" applyBorder="1" applyAlignment="1" applyProtection="1">
      <alignment horizontal="left" vertical="top" wrapText="1"/>
      <protection locked="0"/>
    </xf>
    <xf numFmtId="0" fontId="17" fillId="0" borderId="14" xfId="0" applyFont="1" applyBorder="1" applyAlignment="1" applyProtection="1">
      <alignment vertical="top" wrapText="1"/>
      <protection locked="0"/>
    </xf>
    <xf numFmtId="0" fontId="14" fillId="0" borderId="35" xfId="0" applyFont="1" applyBorder="1" applyAlignment="1" applyProtection="1">
      <alignment vertical="top" wrapText="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0" fontId="14" fillId="0" borderId="0"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4" fillId="0" borderId="0" xfId="0" applyFont="1" applyProtection="1">
      <protection locked="0"/>
    </xf>
    <xf numFmtId="165" fontId="17" fillId="2" borderId="3" xfId="0" applyNumberFormat="1" applyFont="1" applyFill="1" applyBorder="1" applyAlignment="1" applyProtection="1">
      <alignment horizontal="center" vertical="center" shrinkToFit="1"/>
    </xf>
    <xf numFmtId="0" fontId="14" fillId="0" borderId="0" xfId="0" applyFont="1" applyBorder="1" applyAlignment="1" applyProtection="1">
      <alignment vertical="top" wrapText="1"/>
      <protection locked="0"/>
    </xf>
    <xf numFmtId="0" fontId="14" fillId="0" borderId="0" xfId="0" applyFont="1" applyAlignment="1" applyProtection="1">
      <alignment horizontal="left" vertical="top"/>
      <protection locked="0"/>
    </xf>
    <xf numFmtId="165" fontId="17" fillId="0" borderId="0" xfId="0" applyNumberFormat="1" applyFont="1" applyBorder="1" applyAlignment="1" applyProtection="1">
      <alignment horizontal="center" vertical="center" shrinkToFit="1"/>
      <protection locked="0"/>
    </xf>
    <xf numFmtId="0" fontId="14" fillId="0" borderId="0" xfId="0" applyFont="1" applyAlignment="1" applyProtection="1">
      <alignment horizontal="left" vertical="top" wrapText="1" indent="2"/>
      <protection locked="0"/>
    </xf>
    <xf numFmtId="0" fontId="14" fillId="0" borderId="43" xfId="0" applyFont="1" applyBorder="1" applyAlignment="1" applyProtection="1">
      <alignment horizontal="left" vertical="top" wrapText="1" indent="2"/>
      <protection locked="0"/>
    </xf>
    <xf numFmtId="0" fontId="14" fillId="0" borderId="0" xfId="0" applyFont="1" applyAlignment="1" applyProtection="1">
      <alignment horizontal="left" vertical="top" indent="2"/>
      <protection locked="0"/>
    </xf>
    <xf numFmtId="0" fontId="14" fillId="0" borderId="43" xfId="0" applyFont="1" applyBorder="1" applyAlignment="1" applyProtection="1">
      <alignment horizontal="left" vertical="top" indent="2"/>
      <protection locked="0"/>
    </xf>
    <xf numFmtId="0" fontId="17" fillId="0" borderId="0" xfId="0" applyFont="1" applyAlignment="1" applyProtection="1">
      <alignment vertical="top"/>
      <protection locked="0"/>
    </xf>
    <xf numFmtId="0" fontId="17" fillId="0" borderId="0" xfId="0" applyFont="1" applyAlignment="1" applyProtection="1">
      <alignment vertical="top"/>
      <protection locked="0"/>
    </xf>
    <xf numFmtId="0" fontId="14" fillId="0" borderId="0" xfId="0" applyFont="1" applyAlignment="1" applyProtection="1">
      <alignment horizontal="left" vertical="top"/>
      <protection locked="0"/>
    </xf>
    <xf numFmtId="0" fontId="18" fillId="7" borderId="0" xfId="0" applyFont="1" applyFill="1" applyAlignment="1" applyProtection="1">
      <alignment horizontal="left" vertical="top"/>
      <protection locked="0"/>
    </xf>
    <xf numFmtId="0" fontId="14" fillId="0" borderId="17"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14" fillId="0" borderId="18" xfId="0" applyFont="1" applyBorder="1" applyAlignment="1" applyProtection="1">
      <alignment vertical="top" wrapText="1"/>
      <protection locked="0"/>
    </xf>
    <xf numFmtId="0" fontId="14" fillId="0" borderId="28" xfId="0" applyFont="1" applyBorder="1" applyAlignment="1" applyProtection="1">
      <alignment vertical="top" wrapText="1"/>
      <protection locked="0"/>
    </xf>
    <xf numFmtId="0" fontId="14" fillId="0" borderId="29" xfId="0" applyFont="1" applyBorder="1" applyAlignment="1" applyProtection="1">
      <alignment vertical="top" wrapText="1"/>
      <protection locked="0"/>
    </xf>
    <xf numFmtId="0" fontId="17" fillId="0" borderId="14" xfId="0" applyFont="1" applyFill="1" applyBorder="1" applyAlignment="1" applyProtection="1">
      <alignment vertical="top" wrapText="1"/>
      <protection locked="0"/>
    </xf>
    <xf numFmtId="0" fontId="17" fillId="0" borderId="30" xfId="0" applyFont="1" applyFill="1" applyBorder="1" applyAlignment="1" applyProtection="1">
      <alignment vertical="top" wrapText="1"/>
      <protection locked="0"/>
    </xf>
    <xf numFmtId="0" fontId="17" fillId="0" borderId="31" xfId="0" applyFont="1" applyFill="1" applyBorder="1" applyAlignment="1" applyProtection="1">
      <alignment vertical="top" wrapText="1"/>
      <protection locked="0"/>
    </xf>
    <xf numFmtId="0" fontId="17" fillId="0" borderId="0" xfId="0" applyFont="1" applyBorder="1" applyAlignment="1" applyProtection="1">
      <alignment horizontal="left" vertical="top" wrapText="1"/>
      <protection locked="0"/>
    </xf>
    <xf numFmtId="0" fontId="17" fillId="0" borderId="16" xfId="0" applyFont="1" applyBorder="1" applyAlignment="1" applyProtection="1">
      <alignment horizontal="left" vertical="top" wrapText="1"/>
      <protection locked="0"/>
    </xf>
    <xf numFmtId="165" fontId="17" fillId="2" borderId="2" xfId="0" applyNumberFormat="1" applyFont="1" applyFill="1" applyBorder="1" applyAlignment="1" applyProtection="1">
      <alignment vertical="top" shrinkToFit="1"/>
    </xf>
    <xf numFmtId="0" fontId="14" fillId="0" borderId="0" xfId="0" applyFont="1" applyBorder="1" applyAlignment="1" applyProtection="1">
      <alignment vertical="top"/>
      <protection locked="0"/>
    </xf>
    <xf numFmtId="0" fontId="14" fillId="0" borderId="0" xfId="0" applyFont="1" applyBorder="1" applyAlignment="1" applyProtection="1">
      <alignment horizontal="left" vertical="top" wrapText="1"/>
      <protection locked="0"/>
    </xf>
    <xf numFmtId="0" fontId="17" fillId="0" borderId="30" xfId="0" applyFont="1" applyFill="1" applyBorder="1" applyAlignment="1" applyProtection="1">
      <alignment vertical="top" wrapText="1"/>
      <protection locked="0"/>
    </xf>
    <xf numFmtId="0" fontId="18" fillId="7" borderId="0" xfId="0" applyFont="1" applyFill="1" applyBorder="1" applyAlignment="1" applyProtection="1">
      <alignment horizontal="left"/>
      <protection locked="0"/>
    </xf>
    <xf numFmtId="0" fontId="17" fillId="0" borderId="0" xfId="0" applyFont="1" applyBorder="1" applyAlignment="1" applyProtection="1">
      <alignment vertical="top" wrapText="1"/>
      <protection locked="0"/>
    </xf>
    <xf numFmtId="0" fontId="17" fillId="0" borderId="0" xfId="0" applyFont="1" applyBorder="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24" xfId="0" applyFont="1" applyBorder="1" applyAlignment="1" applyProtection="1">
      <alignment vertical="top" wrapText="1"/>
      <protection locked="0"/>
    </xf>
    <xf numFmtId="0" fontId="14" fillId="0" borderId="25" xfId="0" applyFont="1" applyBorder="1" applyAlignment="1" applyProtection="1">
      <alignment vertical="top" wrapText="1"/>
      <protection locked="0"/>
    </xf>
    <xf numFmtId="0" fontId="14" fillId="0" borderId="37" xfId="0" applyFont="1" applyBorder="1" applyAlignment="1" applyProtection="1">
      <alignment vertical="top" wrapText="1"/>
      <protection locked="0"/>
    </xf>
    <xf numFmtId="0" fontId="14" fillId="0" borderId="38" xfId="0" applyFont="1" applyBorder="1" applyAlignment="1" applyProtection="1">
      <alignment vertical="top" wrapText="1"/>
      <protection locked="0"/>
    </xf>
    <xf numFmtId="0" fontId="17" fillId="0" borderId="19" xfId="0" applyFont="1" applyBorder="1" applyAlignment="1" applyProtection="1">
      <protection locked="0"/>
    </xf>
    <xf numFmtId="0" fontId="17" fillId="0" borderId="19" xfId="0" applyFont="1" applyBorder="1" applyAlignment="1" applyProtection="1">
      <protection locked="0"/>
    </xf>
    <xf numFmtId="0" fontId="19" fillId="0" borderId="32" xfId="0" applyFont="1" applyBorder="1" applyAlignment="1" applyProtection="1">
      <alignment vertical="top" wrapText="1"/>
      <protection locked="0"/>
    </xf>
    <xf numFmtId="0" fontId="19" fillId="0" borderId="33" xfId="0" applyFont="1" applyBorder="1" applyAlignment="1" applyProtection="1">
      <alignment vertical="top" wrapText="1"/>
      <protection locked="0"/>
    </xf>
    <xf numFmtId="0" fontId="19" fillId="0" borderId="34" xfId="0" applyFont="1" applyBorder="1" applyAlignment="1" applyProtection="1">
      <alignment vertical="top" wrapText="1"/>
      <protection locked="0"/>
    </xf>
    <xf numFmtId="0" fontId="19" fillId="0" borderId="14" xfId="0" applyFont="1" applyBorder="1" applyAlignment="1" applyProtection="1">
      <alignment vertical="top" wrapText="1"/>
      <protection locked="0"/>
    </xf>
    <xf numFmtId="0" fontId="19" fillId="0" borderId="30" xfId="0" applyFont="1" applyBorder="1" applyAlignment="1" applyProtection="1">
      <alignment vertical="top" wrapText="1"/>
      <protection locked="0"/>
    </xf>
    <xf numFmtId="0" fontId="19" fillId="0" borderId="31" xfId="0" applyFont="1" applyBorder="1" applyAlignment="1" applyProtection="1">
      <alignment vertical="top" wrapText="1"/>
      <protection locked="0"/>
    </xf>
    <xf numFmtId="0" fontId="19" fillId="0" borderId="20" xfId="0" applyFont="1" applyBorder="1" applyAlignment="1" applyProtection="1">
      <alignment vertical="top" wrapText="1"/>
      <protection locked="0"/>
    </xf>
    <xf numFmtId="0" fontId="19" fillId="0" borderId="21" xfId="0" applyFont="1" applyBorder="1" applyAlignment="1" applyProtection="1">
      <alignment vertical="top" wrapText="1"/>
      <protection locked="0"/>
    </xf>
    <xf numFmtId="0" fontId="19" fillId="0" borderId="22" xfId="0" applyFont="1" applyBorder="1" applyAlignment="1" applyProtection="1">
      <alignment vertical="top" wrapText="1"/>
      <protection locked="0"/>
    </xf>
    <xf numFmtId="0" fontId="17" fillId="0" borderId="2" xfId="0" applyFont="1" applyBorder="1" applyAlignment="1" applyProtection="1">
      <alignment horizontal="left" vertical="top" wrapText="1"/>
      <protection locked="0"/>
    </xf>
    <xf numFmtId="0" fontId="14" fillId="0" borderId="2" xfId="0" applyFont="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14" fillId="0" borderId="2" xfId="0" applyFont="1" applyBorder="1" applyAlignment="1" applyProtection="1">
      <alignment vertical="top" wrapText="1"/>
      <protection locked="0"/>
    </xf>
    <xf numFmtId="164" fontId="17" fillId="3" borderId="2" xfId="1" applyFont="1" applyFill="1" applyBorder="1" applyAlignment="1" applyProtection="1">
      <alignment vertical="top" wrapText="1"/>
      <protection locked="0"/>
    </xf>
    <xf numFmtId="0" fontId="17" fillId="3" borderId="2" xfId="0" applyFont="1" applyFill="1" applyBorder="1" applyAlignment="1" applyProtection="1">
      <alignment vertical="top" wrapText="1"/>
      <protection locked="0"/>
    </xf>
    <xf numFmtId="165" fontId="17" fillId="2" borderId="2" xfId="0" applyNumberFormat="1" applyFont="1" applyFill="1" applyBorder="1" applyAlignment="1" applyProtection="1">
      <alignment vertical="top" wrapText="1"/>
    </xf>
    <xf numFmtId="165" fontId="17" fillId="2" borderId="2" xfId="0" applyNumberFormat="1" applyFont="1" applyFill="1" applyBorder="1" applyAlignment="1" applyProtection="1">
      <alignment horizontal="center" vertical="top" wrapText="1"/>
    </xf>
    <xf numFmtId="0" fontId="17" fillId="0" borderId="0" xfId="0" applyFont="1" applyAlignment="1" applyProtection="1">
      <protection locked="0"/>
    </xf>
    <xf numFmtId="0" fontId="17" fillId="0" borderId="0" xfId="0" applyFont="1" applyProtection="1">
      <protection locked="0"/>
    </xf>
    <xf numFmtId="0" fontId="14" fillId="0" borderId="0" xfId="0" applyFont="1" applyBorder="1" applyAlignment="1" applyProtection="1">
      <alignment horizontal="left" vertical="top" wrapText="1"/>
      <protection locked="0"/>
    </xf>
    <xf numFmtId="0" fontId="18" fillId="7" borderId="0" xfId="0" applyFont="1" applyFill="1" applyBorder="1" applyAlignment="1" applyProtection="1">
      <alignment horizontal="left" wrapText="1"/>
      <protection locked="0"/>
    </xf>
    <xf numFmtId="0" fontId="18" fillId="7" borderId="0" xfId="0" applyFont="1" applyFill="1" applyBorder="1" applyProtection="1">
      <protection locked="0"/>
    </xf>
    <xf numFmtId="0" fontId="17" fillId="0" borderId="0" xfId="0" applyFont="1" applyAlignment="1" applyProtection="1">
      <alignment horizontal="left" wrapText="1"/>
      <protection locked="0"/>
    </xf>
    <xf numFmtId="0" fontId="20" fillId="0" borderId="0" xfId="0" applyFont="1" applyAlignment="1" applyProtection="1">
      <alignment horizontal="left" wrapText="1"/>
      <protection locked="0"/>
    </xf>
    <xf numFmtId="0" fontId="21" fillId="0" borderId="0" xfId="0" applyFont="1" applyAlignment="1" applyProtection="1">
      <alignment horizontal="right" wrapText="1"/>
      <protection locked="0"/>
    </xf>
    <xf numFmtId="0" fontId="20" fillId="0" borderId="2" xfId="0" applyFont="1" applyBorder="1" applyAlignment="1" applyProtection="1">
      <alignment horizontal="center" wrapText="1"/>
      <protection locked="0"/>
    </xf>
    <xf numFmtId="0" fontId="20" fillId="0" borderId="2" xfId="0" applyFont="1" applyBorder="1" applyAlignment="1" applyProtection="1">
      <alignment horizontal="center" vertical="center" wrapText="1"/>
      <protection locked="0"/>
    </xf>
    <xf numFmtId="0" fontId="20" fillId="0" borderId="0" xfId="0" applyFont="1" applyAlignment="1" applyProtection="1">
      <alignment vertical="center"/>
      <protection locked="0"/>
    </xf>
    <xf numFmtId="0" fontId="21" fillId="0" borderId="2" xfId="0" applyFont="1" applyBorder="1" applyAlignment="1" applyProtection="1">
      <alignment horizontal="center" wrapText="1"/>
      <protection locked="0"/>
    </xf>
    <xf numFmtId="0" fontId="21" fillId="0" borderId="0" xfId="0" applyFont="1" applyProtection="1">
      <protection locked="0"/>
    </xf>
    <xf numFmtId="165" fontId="20" fillId="2" borderId="2" xfId="0" applyNumberFormat="1" applyFont="1" applyFill="1" applyBorder="1" applyAlignment="1" applyProtection="1">
      <alignment vertical="center" wrapText="1" shrinkToFit="1"/>
    </xf>
    <xf numFmtId="165" fontId="21" fillId="3" borderId="2" xfId="0" applyNumberFormat="1" applyFont="1" applyFill="1" applyBorder="1" applyAlignment="1" applyProtection="1">
      <alignment horizontal="center" vertical="center" shrinkToFit="1"/>
      <protection locked="0"/>
    </xf>
    <xf numFmtId="0" fontId="20" fillId="0" borderId="2" xfId="0" applyFont="1" applyBorder="1" applyAlignment="1" applyProtection="1">
      <alignment horizontal="left" vertical="center" wrapText="1"/>
      <protection locked="0"/>
    </xf>
    <xf numFmtId="0" fontId="20" fillId="0" borderId="2" xfId="0" applyFont="1" applyBorder="1" applyAlignment="1" applyProtection="1">
      <alignment horizontal="center" vertical="top" wrapText="1"/>
      <protection locked="0"/>
    </xf>
    <xf numFmtId="0" fontId="20" fillId="0" borderId="2" xfId="0" applyFont="1" applyBorder="1" applyAlignment="1" applyProtection="1">
      <alignment horizontal="left" vertical="top" wrapText="1"/>
      <protection locked="0"/>
    </xf>
    <xf numFmtId="165" fontId="21" fillId="2" borderId="2" xfId="0" applyNumberFormat="1" applyFont="1" applyFill="1" applyBorder="1" applyAlignment="1" applyProtection="1">
      <alignment horizontal="center" vertical="top" shrinkToFit="1"/>
      <protection locked="0"/>
    </xf>
    <xf numFmtId="0" fontId="20" fillId="0" borderId="0" xfId="0" applyFont="1" applyProtection="1">
      <protection locked="0"/>
    </xf>
    <xf numFmtId="0" fontId="21" fillId="0" borderId="0" xfId="0" applyFont="1" applyAlignment="1" applyProtection="1">
      <alignment horizontal="center" wrapText="1"/>
      <protection locked="0"/>
    </xf>
    <xf numFmtId="0" fontId="20" fillId="0" borderId="0" xfId="0" applyFont="1" applyBorder="1" applyAlignment="1" applyProtection="1">
      <protection locked="0"/>
    </xf>
    <xf numFmtId="0" fontId="21" fillId="0" borderId="0" xfId="0" applyFont="1" applyBorder="1" applyAlignment="1" applyProtection="1">
      <alignment horizontal="left"/>
      <protection locked="0"/>
    </xf>
    <xf numFmtId="0" fontId="20" fillId="0" borderId="13"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1" fillId="0" borderId="2" xfId="0" applyFont="1" applyBorder="1" applyAlignment="1" applyProtection="1">
      <alignment horizontal="center" vertical="top" wrapText="1"/>
      <protection locked="0"/>
    </xf>
    <xf numFmtId="0" fontId="21" fillId="0" borderId="2" xfId="0" applyFont="1" applyBorder="1" applyAlignment="1" applyProtection="1">
      <alignment horizontal="center" vertical="center" wrapText="1"/>
      <protection locked="0"/>
    </xf>
    <xf numFmtId="0" fontId="20" fillId="3" borderId="2" xfId="0" applyFont="1" applyFill="1" applyBorder="1" applyAlignment="1" applyProtection="1">
      <alignment vertical="center" wrapText="1"/>
      <protection locked="0"/>
    </xf>
    <xf numFmtId="10" fontId="21" fillId="2" borderId="2" xfId="0" applyNumberFormat="1" applyFont="1" applyFill="1" applyBorder="1" applyAlignment="1" applyProtection="1">
      <alignment horizontal="center" vertical="center" shrinkToFit="1"/>
    </xf>
    <xf numFmtId="165" fontId="21" fillId="2" borderId="2" xfId="0" applyNumberFormat="1" applyFont="1" applyFill="1" applyBorder="1" applyAlignment="1" applyProtection="1">
      <alignment horizontal="center" vertical="center" shrinkToFit="1"/>
    </xf>
    <xf numFmtId="0" fontId="20" fillId="0" borderId="2" xfId="0" applyFont="1" applyBorder="1" applyAlignment="1" applyProtection="1">
      <alignment vertical="center"/>
      <protection locked="0"/>
    </xf>
    <xf numFmtId="0" fontId="20" fillId="0" borderId="0" xfId="0" applyFont="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2" fillId="0" borderId="0"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2" fillId="0" borderId="0" xfId="0" applyFont="1" applyBorder="1" applyAlignment="1" applyProtection="1">
      <alignment horizontal="left" vertical="top"/>
      <protection locked="0"/>
    </xf>
    <xf numFmtId="0" fontId="20" fillId="0" borderId="0" xfId="0" applyFont="1" applyBorder="1" applyAlignment="1" applyProtection="1">
      <alignment horizontal="right"/>
      <protection locked="0"/>
    </xf>
    <xf numFmtId="0" fontId="20" fillId="0" borderId="4"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21" fillId="0" borderId="7" xfId="0" applyFont="1" applyBorder="1" applyAlignment="1" applyProtection="1">
      <alignment horizontal="center" wrapText="1"/>
      <protection locked="0"/>
    </xf>
    <xf numFmtId="0" fontId="21" fillId="0" borderId="8" xfId="0" applyFont="1" applyBorder="1" applyAlignment="1" applyProtection="1">
      <alignment horizontal="center" wrapText="1"/>
      <protection locked="0"/>
    </xf>
    <xf numFmtId="0" fontId="20" fillId="0" borderId="0" xfId="0" applyFont="1" applyBorder="1" applyAlignment="1" applyProtection="1">
      <alignment horizontal="left" vertical="top" wrapText="1"/>
      <protection locked="0"/>
    </xf>
    <xf numFmtId="0" fontId="20" fillId="0" borderId="7" xfId="0" applyFont="1" applyBorder="1" applyAlignment="1" applyProtection="1">
      <alignment horizontal="center" vertical="top" wrapText="1"/>
      <protection locked="0"/>
    </xf>
    <xf numFmtId="0" fontId="20" fillId="5" borderId="14" xfId="0" applyFont="1" applyFill="1" applyBorder="1" applyAlignment="1" applyProtection="1">
      <alignment horizontal="left" vertical="center" wrapText="1"/>
      <protection locked="0"/>
    </xf>
    <xf numFmtId="0" fontId="20" fillId="6" borderId="15" xfId="0" applyFont="1" applyFill="1" applyBorder="1" applyAlignment="1" applyProtection="1">
      <alignment horizontal="center" vertical="center" wrapText="1"/>
      <protection locked="0"/>
    </xf>
    <xf numFmtId="165" fontId="21" fillId="6" borderId="15" xfId="0" applyNumberFormat="1" applyFont="1" applyFill="1" applyBorder="1" applyAlignment="1" applyProtection="1">
      <alignment horizontal="center" vertical="center" shrinkToFit="1"/>
      <protection locked="0"/>
    </xf>
    <xf numFmtId="0" fontId="20" fillId="0" borderId="2" xfId="0" applyFont="1" applyBorder="1" applyAlignment="1" applyProtection="1">
      <alignment vertical="top" wrapText="1"/>
      <protection locked="0"/>
    </xf>
    <xf numFmtId="165" fontId="21" fillId="2" borderId="2" xfId="0" applyNumberFormat="1" applyFont="1" applyFill="1" applyBorder="1" applyAlignment="1" applyProtection="1">
      <alignment horizontal="center" shrinkToFit="1"/>
      <protection locked="0"/>
    </xf>
    <xf numFmtId="0" fontId="20" fillId="0" borderId="0" xfId="0" applyFont="1" applyBorder="1" applyAlignment="1" applyProtection="1">
      <alignment vertical="top" wrapText="1"/>
      <protection locked="0"/>
    </xf>
    <xf numFmtId="0" fontId="21" fillId="0" borderId="0" xfId="0" applyFont="1" applyBorder="1" applyAlignment="1" applyProtection="1">
      <alignment horizontal="left" vertical="top" wrapText="1"/>
      <protection locked="0"/>
    </xf>
    <xf numFmtId="0" fontId="20" fillId="0" borderId="0" xfId="0" applyFont="1" applyBorder="1" applyProtection="1">
      <protection locked="0"/>
    </xf>
    <xf numFmtId="0" fontId="25" fillId="0" borderId="0" xfId="0" applyFont="1" applyBorder="1" applyAlignment="1" applyProtection="1">
      <alignment horizontal="left" vertical="top" wrapText="1"/>
      <protection locked="0"/>
    </xf>
    <xf numFmtId="0" fontId="24" fillId="0" borderId="0" xfId="0" applyFont="1" applyBorder="1" applyAlignment="1" applyProtection="1">
      <alignment horizontal="left" vertical="top"/>
      <protection locked="0"/>
    </xf>
    <xf numFmtId="0" fontId="20" fillId="0" borderId="0" xfId="0" applyFont="1" applyBorder="1" applyAlignment="1" applyProtection="1">
      <alignment horizontal="right" vertical="top" wrapText="1"/>
      <protection locked="0"/>
    </xf>
    <xf numFmtId="0" fontId="21" fillId="0" borderId="0" xfId="0" applyFont="1" applyBorder="1" applyAlignment="1" applyProtection="1">
      <alignment horizontal="right"/>
      <protection locked="0"/>
    </xf>
    <xf numFmtId="165" fontId="20" fillId="2" borderId="2" xfId="0" applyNumberFormat="1" applyFont="1" applyFill="1" applyBorder="1" applyAlignment="1" applyProtection="1">
      <alignment vertical="center" wrapText="1" shrinkToFit="1"/>
      <protection locked="0"/>
    </xf>
    <xf numFmtId="0" fontId="24" fillId="0" borderId="0" xfId="0" applyFont="1" applyBorder="1" applyAlignment="1" applyProtection="1">
      <alignment horizontal="left" vertical="top" wrapText="1"/>
      <protection locked="0"/>
    </xf>
    <xf numFmtId="165" fontId="21" fillId="4" borderId="2" xfId="0" applyNumberFormat="1" applyFont="1" applyFill="1" applyBorder="1" applyAlignment="1" applyProtection="1">
      <alignment horizontal="center" vertical="center" shrinkToFit="1"/>
      <protection locked="0"/>
    </xf>
    <xf numFmtId="4" fontId="21" fillId="4" borderId="2" xfId="0" applyNumberFormat="1" applyFont="1" applyFill="1" applyBorder="1" applyAlignment="1" applyProtection="1">
      <alignment horizontal="center" vertical="center" shrinkToFit="1"/>
      <protection locked="0"/>
    </xf>
    <xf numFmtId="3" fontId="21" fillId="3" borderId="2" xfId="0" applyNumberFormat="1" applyFont="1" applyFill="1" applyBorder="1" applyAlignment="1" applyProtection="1">
      <alignment horizontal="center" vertical="top" shrinkToFit="1"/>
      <protection locked="0"/>
    </xf>
    <xf numFmtId="0" fontId="20" fillId="4" borderId="2" xfId="0" applyFont="1" applyFill="1" applyBorder="1" applyAlignment="1" applyProtection="1">
      <alignment horizontal="left" vertical="top" wrapText="1"/>
      <protection locked="0"/>
    </xf>
    <xf numFmtId="1" fontId="21" fillId="2" borderId="2" xfId="0" applyNumberFormat="1" applyFont="1" applyFill="1" applyBorder="1" applyAlignment="1" applyProtection="1">
      <alignment horizontal="center" vertical="top" shrinkToFit="1"/>
      <protection locked="0"/>
    </xf>
    <xf numFmtId="0" fontId="20" fillId="0" borderId="0" xfId="0" applyFont="1" applyBorder="1" applyAlignment="1" applyProtection="1">
      <alignment wrapText="1"/>
      <protection locked="0"/>
    </xf>
    <xf numFmtId="0" fontId="20" fillId="0" borderId="0" xfId="0" applyFont="1" applyBorder="1" applyAlignment="1" applyProtection="1">
      <alignment horizontal="right" wrapText="1"/>
      <protection locked="0"/>
    </xf>
    <xf numFmtId="0" fontId="20" fillId="0" borderId="0" xfId="0" applyFont="1" applyBorder="1" applyAlignment="1" applyProtection="1">
      <alignment horizontal="center" wrapText="1"/>
      <protection locked="0"/>
    </xf>
    <xf numFmtId="0" fontId="18" fillId="7" borderId="0" xfId="0" applyFont="1" applyFill="1" applyBorder="1" applyAlignment="1" applyProtection="1">
      <alignment vertical="center" wrapText="1"/>
      <protection locked="0"/>
    </xf>
    <xf numFmtId="0" fontId="20" fillId="0" borderId="0" xfId="0" applyFont="1" applyBorder="1" applyAlignment="1" applyProtection="1">
      <alignment horizontal="left"/>
      <protection locked="0"/>
    </xf>
    <xf numFmtId="165" fontId="20" fillId="2" borderId="2" xfId="0" applyNumberFormat="1" applyFont="1" applyFill="1" applyBorder="1" applyAlignment="1" applyProtection="1">
      <alignment horizontal="left" vertical="center" wrapText="1" shrinkToFit="1"/>
    </xf>
    <xf numFmtId="165" fontId="21" fillId="2" borderId="2" xfId="0" applyNumberFormat="1" applyFont="1" applyFill="1" applyBorder="1" applyAlignment="1" applyProtection="1">
      <alignment horizontal="center" vertical="center" wrapText="1" shrinkToFit="1"/>
    </xf>
    <xf numFmtId="0" fontId="20" fillId="0" borderId="0" xfId="0" applyFont="1" applyAlignment="1" applyProtection="1">
      <alignment wrapText="1"/>
      <protection locked="0"/>
    </xf>
    <xf numFmtId="165" fontId="21" fillId="2" borderId="2" xfId="0" applyNumberFormat="1" applyFont="1" applyFill="1" applyBorder="1" applyAlignment="1" applyProtection="1">
      <alignment horizontal="left" vertical="center" wrapText="1" shrinkToFit="1"/>
    </xf>
    <xf numFmtId="0" fontId="21" fillId="0" borderId="7"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2" borderId="2" xfId="0" applyFont="1" applyFill="1" applyBorder="1" applyAlignment="1" applyProtection="1">
      <alignment horizontal="left" vertical="center" wrapText="1"/>
      <protection locked="0"/>
    </xf>
    <xf numFmtId="165" fontId="21" fillId="2" borderId="2" xfId="0" applyNumberFormat="1" applyFont="1" applyFill="1" applyBorder="1" applyAlignment="1" applyProtection="1">
      <alignment horizontal="center" vertical="center" shrinkToFit="1"/>
      <protection locked="0"/>
    </xf>
    <xf numFmtId="9" fontId="21" fillId="2" borderId="2" xfId="2" applyFont="1" applyFill="1" applyBorder="1" applyAlignment="1" applyProtection="1">
      <alignment horizontal="center" vertical="center" shrinkToFit="1"/>
      <protection locked="0"/>
    </xf>
    <xf numFmtId="0" fontId="20" fillId="3" borderId="2" xfId="0" applyFont="1" applyFill="1" applyBorder="1" applyAlignment="1" applyProtection="1">
      <alignment horizontal="left" vertical="center" wrapText="1"/>
      <protection locked="0"/>
    </xf>
    <xf numFmtId="165" fontId="21" fillId="3" borderId="2" xfId="1" applyNumberFormat="1" applyFont="1" applyFill="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18" fillId="7" borderId="0" xfId="0" applyFont="1" applyFill="1" applyBorder="1" applyAlignment="1" applyProtection="1">
      <alignment horizontal="left" vertical="top" wrapText="1"/>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wrapText="1"/>
      <protection locked="0"/>
    </xf>
    <xf numFmtId="0" fontId="20" fillId="2" borderId="13" xfId="0" applyFont="1" applyFill="1" applyBorder="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165" fontId="21" fillId="4" borderId="15" xfId="0" applyNumberFormat="1" applyFont="1" applyFill="1" applyBorder="1" applyAlignment="1" applyProtection="1">
      <alignment horizontal="center" vertical="center" shrinkToFit="1"/>
      <protection locked="0"/>
    </xf>
    <xf numFmtId="0" fontId="20" fillId="0" borderId="10" xfId="0" applyFont="1" applyBorder="1" applyAlignment="1" applyProtection="1">
      <alignment horizontal="center" vertical="center" wrapText="1"/>
      <protection locked="0"/>
    </xf>
    <xf numFmtId="0" fontId="20" fillId="2" borderId="11" xfId="0" applyFont="1" applyFill="1" applyBorder="1" applyAlignment="1" applyProtection="1">
      <alignment horizontal="left" vertical="center" wrapText="1"/>
      <protection locked="0"/>
    </xf>
    <xf numFmtId="4" fontId="21" fillId="4" borderId="15" xfId="0" applyNumberFormat="1" applyFont="1" applyFill="1" applyBorder="1" applyAlignment="1" applyProtection="1">
      <alignment horizontal="center" vertical="center" shrinkToFit="1"/>
      <protection locked="0"/>
    </xf>
    <xf numFmtId="0" fontId="20" fillId="2" borderId="8" xfId="0" applyFont="1" applyFill="1" applyBorder="1" applyAlignment="1" applyProtection="1">
      <alignment horizontal="left" vertical="center" wrapText="1"/>
      <protection locked="0"/>
    </xf>
    <xf numFmtId="0" fontId="20" fillId="2" borderId="26" xfId="0" applyFont="1" applyFill="1" applyBorder="1" applyAlignment="1" applyProtection="1">
      <alignment horizontal="left" vertical="center" wrapText="1"/>
      <protection locked="0"/>
    </xf>
    <xf numFmtId="165" fontId="21" fillId="4" borderId="15" xfId="1" applyNumberFormat="1" applyFont="1" applyFill="1" applyBorder="1" applyAlignment="1" applyProtection="1">
      <alignment horizontal="center" vertical="center" shrinkToFit="1"/>
      <protection locked="0"/>
    </xf>
    <xf numFmtId="3" fontId="21" fillId="4" borderId="27" xfId="0" applyNumberFormat="1" applyFont="1" applyFill="1" applyBorder="1" applyAlignment="1" applyProtection="1">
      <alignment horizontal="center" vertical="center" shrinkToFit="1"/>
      <protection locked="0"/>
    </xf>
    <xf numFmtId="0" fontId="21" fillId="2" borderId="2" xfId="0" applyFont="1" applyFill="1" applyBorder="1" applyAlignment="1" applyProtection="1">
      <alignment horizontal="right" vertical="center" wrapText="1"/>
      <protection locked="0"/>
    </xf>
    <xf numFmtId="0" fontId="20" fillId="0" borderId="39" xfId="0" applyFont="1" applyBorder="1" applyAlignment="1" applyProtection="1">
      <alignment horizontal="center" vertical="center" wrapText="1"/>
      <protection locked="0"/>
    </xf>
    <xf numFmtId="0" fontId="20" fillId="0" borderId="40" xfId="0" applyFont="1" applyBorder="1" applyAlignment="1" applyProtection="1">
      <alignment horizontal="center" vertical="center" wrapText="1"/>
      <protection locked="0"/>
    </xf>
    <xf numFmtId="0" fontId="21" fillId="0" borderId="41" xfId="0" applyFont="1" applyBorder="1" applyAlignment="1" applyProtection="1">
      <alignment horizontal="center" wrapText="1"/>
      <protection locked="0"/>
    </xf>
    <xf numFmtId="0" fontId="20" fillId="0" borderId="7" xfId="0" applyFont="1" applyFill="1" applyBorder="1" applyAlignment="1" applyProtection="1">
      <alignment horizontal="center" wrapText="1"/>
      <protection locked="0"/>
    </xf>
    <xf numFmtId="0" fontId="20" fillId="2" borderId="2" xfId="0" applyFont="1" applyFill="1" applyBorder="1" applyAlignment="1" applyProtection="1">
      <alignment horizontal="left" vertical="top" wrapText="1"/>
      <protection locked="0"/>
    </xf>
    <xf numFmtId="165" fontId="21" fillId="2" borderId="41" xfId="0" applyNumberFormat="1" applyFont="1" applyFill="1" applyBorder="1" applyAlignment="1" applyProtection="1">
      <alignment horizontal="center" vertical="top" wrapText="1"/>
      <protection locked="0"/>
    </xf>
    <xf numFmtId="10" fontId="21" fillId="2" borderId="41" xfId="2" applyNumberFormat="1" applyFont="1" applyFill="1" applyBorder="1" applyAlignment="1" applyProtection="1">
      <alignment horizontal="center" vertical="top" wrapText="1"/>
      <protection locked="0"/>
    </xf>
    <xf numFmtId="0" fontId="20" fillId="2" borderId="9" xfId="0" applyFont="1" applyFill="1" applyBorder="1" applyAlignment="1" applyProtection="1">
      <alignment horizontal="left" vertical="top" wrapText="1"/>
      <protection locked="0"/>
    </xf>
    <xf numFmtId="3" fontId="21" fillId="2" borderId="42" xfId="0" applyNumberFormat="1" applyFont="1" applyFill="1" applyBorder="1" applyAlignment="1" applyProtection="1">
      <alignment horizontal="center" vertical="top" wrapText="1"/>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14" fillId="0" borderId="0" xfId="0" applyFont="1" applyAlignment="1" applyProtection="1">
      <alignment wrapText="1"/>
      <protection locked="0"/>
    </xf>
    <xf numFmtId="0" fontId="20" fillId="0" borderId="0" xfId="0" applyFont="1" applyAlignment="1" applyProtection="1">
      <alignment horizontal="center" wrapText="1"/>
      <protection locked="0"/>
    </xf>
  </cellXfs>
  <cellStyles count="4">
    <cellStyle name="Денежный" xfId="1" builtinId="4"/>
    <cellStyle name="Обычный" xfId="0" builtinId="0"/>
    <cellStyle name="Обычный 2" xfId="3" xr:uid="{67941CB0-4B53-4D6A-AF3E-2F67FD97D72A}"/>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IV210"/>
  <sheetViews>
    <sheetView tabSelected="1" zoomScale="70" zoomScaleNormal="70" zoomScaleSheetLayoutView="85" zoomScalePageLayoutView="40" workbookViewId="0">
      <selection sqref="A1:G1"/>
    </sheetView>
  </sheetViews>
  <sheetFormatPr defaultColWidth="9.109375" defaultRowHeight="21" x14ac:dyDescent="0.4"/>
  <cols>
    <col min="1" max="1" width="9.5546875" style="63" customWidth="1"/>
    <col min="2" max="2" width="71" style="225" customWidth="1"/>
    <col min="3" max="3" width="25" style="63" customWidth="1"/>
    <col min="4" max="4" width="19.88671875" style="63" customWidth="1"/>
    <col min="5" max="5" width="18.6640625" style="63" customWidth="1"/>
    <col min="6" max="7" width="16.6640625" style="63" customWidth="1"/>
    <col min="8" max="9" width="9.109375" style="1"/>
    <col min="10" max="10" width="40.6640625" style="1" customWidth="1"/>
    <col min="11" max="16384" width="9.109375" style="1"/>
  </cols>
  <sheetData>
    <row r="1" spans="1:7" ht="31.8" x14ac:dyDescent="0.3">
      <c r="A1" s="43" t="s">
        <v>92</v>
      </c>
      <c r="B1" s="43"/>
      <c r="C1" s="43"/>
      <c r="D1" s="43"/>
      <c r="E1" s="43"/>
      <c r="F1" s="43"/>
      <c r="G1" s="43"/>
    </row>
    <row r="2" spans="1:7" ht="72.599999999999994" customHeight="1" x14ac:dyDescent="0.3">
      <c r="A2" s="44" t="s">
        <v>137</v>
      </c>
      <c r="B2" s="44"/>
      <c r="C2" s="44"/>
      <c r="D2" s="44"/>
      <c r="E2" s="44"/>
      <c r="F2" s="44"/>
      <c r="G2" s="44"/>
    </row>
    <row r="3" spans="1:7" ht="22.5" customHeight="1" x14ac:dyDescent="0.3">
      <c r="A3" s="45"/>
      <c r="B3" s="45"/>
      <c r="C3" s="45"/>
      <c r="D3" s="45"/>
      <c r="E3" s="45"/>
      <c r="F3" s="45"/>
      <c r="G3" s="45"/>
    </row>
    <row r="4" spans="1:7" s="31" customFormat="1" ht="26.4" x14ac:dyDescent="0.55000000000000004">
      <c r="A4" s="46" t="s">
        <v>63</v>
      </c>
      <c r="B4" s="46" t="s">
        <v>64</v>
      </c>
      <c r="C4" s="47"/>
      <c r="D4" s="47"/>
      <c r="E4" s="47"/>
      <c r="F4" s="47"/>
      <c r="G4" s="47"/>
    </row>
    <row r="5" spans="1:7" ht="21.6" x14ac:dyDescent="0.3">
      <c r="A5" s="48" t="s">
        <v>135</v>
      </c>
      <c r="B5" s="49" t="s">
        <v>112</v>
      </c>
      <c r="C5" s="49"/>
      <c r="D5" s="49"/>
      <c r="E5" s="49"/>
      <c r="F5" s="49"/>
      <c r="G5" s="50"/>
    </row>
    <row r="6" spans="1:7" x14ac:dyDescent="0.3">
      <c r="A6" s="51" t="s">
        <v>168</v>
      </c>
      <c r="B6" s="52"/>
      <c r="C6" s="52"/>
      <c r="D6" s="52"/>
      <c r="E6" s="52"/>
      <c r="F6" s="52"/>
      <c r="G6" s="53"/>
    </row>
    <row r="7" spans="1:7" x14ac:dyDescent="0.3">
      <c r="A7" s="51" t="s">
        <v>169</v>
      </c>
      <c r="B7" s="52"/>
      <c r="C7" s="52"/>
      <c r="D7" s="52"/>
      <c r="E7" s="52"/>
      <c r="F7" s="52"/>
      <c r="G7" s="53"/>
    </row>
    <row r="8" spans="1:7" x14ac:dyDescent="0.3">
      <c r="A8" s="51" t="s">
        <v>174</v>
      </c>
      <c r="B8" s="52"/>
      <c r="C8" s="52"/>
      <c r="D8" s="52"/>
      <c r="E8" s="52"/>
      <c r="F8" s="52"/>
      <c r="G8" s="53"/>
    </row>
    <row r="9" spans="1:7" x14ac:dyDescent="0.3">
      <c r="A9" s="51" t="s">
        <v>170</v>
      </c>
      <c r="B9" s="52"/>
      <c r="C9" s="52"/>
      <c r="D9" s="52"/>
      <c r="E9" s="52"/>
      <c r="F9" s="52"/>
      <c r="G9" s="53"/>
    </row>
    <row r="10" spans="1:7" x14ac:dyDescent="0.3">
      <c r="A10" s="54" t="s">
        <v>171</v>
      </c>
      <c r="B10" s="55"/>
      <c r="C10" s="55"/>
      <c r="D10" s="55"/>
      <c r="E10" s="55"/>
      <c r="F10" s="55"/>
      <c r="G10" s="56"/>
    </row>
    <row r="11" spans="1:7" ht="26.25" customHeight="1" x14ac:dyDescent="0.3">
      <c r="A11" s="57" t="s">
        <v>134</v>
      </c>
      <c r="B11" s="49" t="s">
        <v>113</v>
      </c>
      <c r="C11" s="49"/>
      <c r="D11" s="49"/>
      <c r="E11" s="49"/>
      <c r="F11" s="49"/>
      <c r="G11" s="50"/>
    </row>
    <row r="12" spans="1:7" x14ac:dyDescent="0.3">
      <c r="A12" s="54" t="s">
        <v>138</v>
      </c>
      <c r="B12" s="55"/>
      <c r="C12" s="55"/>
      <c r="D12" s="55"/>
      <c r="E12" s="55"/>
      <c r="F12" s="55"/>
      <c r="G12" s="56"/>
    </row>
    <row r="13" spans="1:7" x14ac:dyDescent="0.3">
      <c r="A13" s="54" t="s">
        <v>172</v>
      </c>
      <c r="B13" s="55"/>
      <c r="C13" s="55"/>
      <c r="D13" s="55"/>
      <c r="E13" s="55"/>
      <c r="F13" s="55"/>
      <c r="G13" s="56"/>
    </row>
    <row r="14" spans="1:7" x14ac:dyDescent="0.3">
      <c r="A14" s="54" t="s">
        <v>139</v>
      </c>
      <c r="B14" s="55"/>
      <c r="C14" s="55"/>
      <c r="D14" s="55"/>
      <c r="E14" s="55"/>
      <c r="F14" s="55"/>
      <c r="G14" s="56"/>
    </row>
    <row r="15" spans="1:7" ht="68.25" customHeight="1" x14ac:dyDescent="0.3">
      <c r="A15" s="54" t="s">
        <v>140</v>
      </c>
      <c r="B15" s="55"/>
      <c r="C15" s="55"/>
      <c r="D15" s="55"/>
      <c r="E15" s="55"/>
      <c r="F15" s="55"/>
      <c r="G15" s="56"/>
    </row>
    <row r="16" spans="1:7" ht="19.5" customHeight="1" x14ac:dyDescent="0.3">
      <c r="A16" s="57" t="s">
        <v>109</v>
      </c>
      <c r="B16" s="49" t="s">
        <v>114</v>
      </c>
      <c r="C16" s="49"/>
      <c r="D16" s="49"/>
      <c r="E16" s="49"/>
      <c r="F16" s="49"/>
      <c r="G16" s="50"/>
    </row>
    <row r="17" spans="1:7" ht="24.75" customHeight="1" x14ac:dyDescent="0.3">
      <c r="A17" s="58" t="s">
        <v>175</v>
      </c>
      <c r="B17" s="58"/>
      <c r="C17" s="58"/>
      <c r="D17" s="58"/>
      <c r="E17" s="58"/>
      <c r="F17" s="58"/>
      <c r="G17" s="58"/>
    </row>
    <row r="18" spans="1:7" ht="22.5" customHeight="1" x14ac:dyDescent="0.3">
      <c r="A18" s="57" t="s">
        <v>111</v>
      </c>
      <c r="B18" s="59" t="s">
        <v>115</v>
      </c>
      <c r="C18" s="59"/>
      <c r="D18" s="59"/>
      <c r="E18" s="59"/>
      <c r="F18" s="59"/>
      <c r="G18" s="60"/>
    </row>
    <row r="19" spans="1:7" ht="22.5" customHeight="1" x14ac:dyDescent="0.3">
      <c r="A19" s="40" t="s">
        <v>110</v>
      </c>
      <c r="B19" s="40"/>
      <c r="C19" s="40"/>
      <c r="D19" s="40"/>
      <c r="E19" s="40"/>
      <c r="F19" s="40"/>
      <c r="G19" s="40"/>
    </row>
    <row r="20" spans="1:7" ht="12" customHeight="1" thickBot="1" x14ac:dyDescent="0.35">
      <c r="A20" s="61"/>
      <c r="B20" s="61"/>
      <c r="C20" s="61"/>
      <c r="D20" s="61"/>
      <c r="E20" s="61"/>
      <c r="F20" s="61"/>
      <c r="G20" s="61"/>
    </row>
    <row r="21" spans="1:7" ht="22.2" thickBot="1" x14ac:dyDescent="0.45">
      <c r="A21" s="62" t="s">
        <v>13</v>
      </c>
      <c r="B21" s="62" t="s">
        <v>61</v>
      </c>
      <c r="D21" s="64">
        <f>C103</f>
        <v>366249</v>
      </c>
      <c r="E21" s="65"/>
      <c r="F21" s="66"/>
    </row>
    <row r="22" spans="1:7" ht="22.2" thickBot="1" x14ac:dyDescent="0.45">
      <c r="A22" s="66" t="s">
        <v>0</v>
      </c>
      <c r="B22" s="66"/>
      <c r="D22" s="67"/>
      <c r="E22" s="65"/>
      <c r="F22" s="66"/>
    </row>
    <row r="23" spans="1:7" ht="54" customHeight="1" thickBot="1" x14ac:dyDescent="0.45">
      <c r="A23" s="68" t="s">
        <v>73</v>
      </c>
      <c r="B23" s="68"/>
      <c r="C23" s="69"/>
      <c r="D23" s="64">
        <f>D103</f>
        <v>342199</v>
      </c>
      <c r="E23" s="65"/>
      <c r="F23" s="66"/>
    </row>
    <row r="24" spans="1:7" ht="24.75" customHeight="1" thickBot="1" x14ac:dyDescent="0.45">
      <c r="A24" s="70" t="s">
        <v>74</v>
      </c>
      <c r="B24" s="70"/>
      <c r="C24" s="71"/>
      <c r="D24" s="64">
        <f>F103</f>
        <v>24050</v>
      </c>
      <c r="E24" s="65"/>
      <c r="F24" s="66"/>
    </row>
    <row r="25" spans="1:7" ht="27.75" customHeight="1" thickBot="1" x14ac:dyDescent="0.45">
      <c r="A25" s="68" t="s">
        <v>75</v>
      </c>
      <c r="B25" s="68"/>
      <c r="C25" s="69"/>
      <c r="D25" s="64"/>
      <c r="E25" s="65"/>
      <c r="F25" s="66"/>
    </row>
    <row r="26" spans="1:7" ht="15.75" hidden="1" customHeight="1" x14ac:dyDescent="0.4">
      <c r="A26" s="66"/>
      <c r="B26" s="66"/>
      <c r="C26" s="66"/>
      <c r="D26" s="66"/>
      <c r="E26" s="66"/>
      <c r="F26" s="66"/>
    </row>
    <row r="27" spans="1:7" ht="25.5" customHeight="1" x14ac:dyDescent="0.4">
      <c r="A27" s="66"/>
      <c r="B27" s="66" t="s">
        <v>19</v>
      </c>
      <c r="C27" s="66"/>
      <c r="D27" s="66"/>
      <c r="E27" s="66"/>
      <c r="F27" s="66"/>
    </row>
    <row r="28" spans="1:7" ht="36" customHeight="1" x14ac:dyDescent="0.3">
      <c r="A28" s="72" t="s">
        <v>125</v>
      </c>
      <c r="B28" s="73" t="s">
        <v>157</v>
      </c>
      <c r="C28" s="73"/>
      <c r="D28" s="73"/>
      <c r="E28" s="73"/>
      <c r="F28" s="73"/>
      <c r="G28" s="73"/>
    </row>
    <row r="29" spans="1:7" ht="27.75" customHeight="1" x14ac:dyDescent="0.3">
      <c r="A29" s="72"/>
      <c r="B29" s="72" t="s">
        <v>158</v>
      </c>
      <c r="C29" s="72"/>
      <c r="D29" s="72"/>
      <c r="E29" s="72"/>
      <c r="F29" s="72"/>
      <c r="G29" s="72"/>
    </row>
    <row r="30" spans="1:7" ht="25.5" customHeight="1" x14ac:dyDescent="0.3">
      <c r="A30" s="74" t="s">
        <v>173</v>
      </c>
      <c r="B30" s="74"/>
      <c r="C30" s="74"/>
      <c r="D30" s="74"/>
      <c r="E30" s="74"/>
      <c r="F30" s="74"/>
      <c r="G30" s="74"/>
    </row>
    <row r="31" spans="1:7" ht="25.5" customHeight="1" x14ac:dyDescent="0.3">
      <c r="A31" s="74" t="s">
        <v>159</v>
      </c>
      <c r="B31" s="74"/>
      <c r="C31" s="74"/>
      <c r="D31" s="74"/>
      <c r="E31" s="74"/>
      <c r="F31" s="74"/>
      <c r="G31" s="74"/>
    </row>
    <row r="32" spans="1:7" ht="25.5" customHeight="1" x14ac:dyDescent="0.3">
      <c r="A32" s="74" t="s">
        <v>160</v>
      </c>
      <c r="B32" s="74"/>
      <c r="C32" s="74"/>
      <c r="D32" s="74"/>
      <c r="E32" s="74"/>
      <c r="F32" s="74"/>
      <c r="G32" s="74"/>
    </row>
    <row r="33" spans="1:7" s="31" customFormat="1" ht="26.4" x14ac:dyDescent="0.55000000000000004">
      <c r="A33" s="74" t="s">
        <v>161</v>
      </c>
      <c r="B33" s="74"/>
      <c r="C33" s="74"/>
      <c r="D33" s="74"/>
      <c r="E33" s="74"/>
      <c r="F33" s="74"/>
      <c r="G33" s="74"/>
    </row>
    <row r="34" spans="1:7" ht="50.25" customHeight="1" x14ac:dyDescent="0.55000000000000004">
      <c r="A34" s="75" t="s">
        <v>20</v>
      </c>
      <c r="B34" s="75" t="s">
        <v>62</v>
      </c>
      <c r="C34" s="75"/>
      <c r="D34" s="75"/>
      <c r="E34" s="75"/>
      <c r="F34" s="75"/>
      <c r="G34" s="47"/>
    </row>
    <row r="35" spans="1:7" ht="48.6" customHeight="1" x14ac:dyDescent="0.3">
      <c r="A35" s="76" t="s">
        <v>176</v>
      </c>
      <c r="B35" s="77"/>
      <c r="C35" s="77"/>
      <c r="D35" s="77"/>
      <c r="E35" s="77"/>
      <c r="F35" s="77"/>
      <c r="G35" s="78"/>
    </row>
    <row r="36" spans="1:7" ht="21.75" customHeight="1" x14ac:dyDescent="0.3">
      <c r="A36" s="79" t="s">
        <v>177</v>
      </c>
      <c r="B36" s="77"/>
      <c r="C36" s="77"/>
      <c r="D36" s="77"/>
      <c r="E36" s="77"/>
      <c r="F36" s="77"/>
      <c r="G36" s="80"/>
    </row>
    <row r="37" spans="1:7" ht="33.6" customHeight="1" x14ac:dyDescent="0.3">
      <c r="A37" s="81" t="s">
        <v>178</v>
      </c>
      <c r="B37" s="82" t="s">
        <v>123</v>
      </c>
      <c r="C37" s="82"/>
      <c r="D37" s="82"/>
      <c r="E37" s="82"/>
      <c r="F37" s="82"/>
      <c r="G37" s="83"/>
    </row>
    <row r="38" spans="1:7" ht="36.75" customHeight="1" x14ac:dyDescent="0.3">
      <c r="A38" s="41" t="s">
        <v>141</v>
      </c>
      <c r="B38" s="41"/>
      <c r="C38" s="41"/>
      <c r="D38" s="41"/>
      <c r="E38" s="41"/>
      <c r="F38" s="41"/>
      <c r="G38" s="41"/>
    </row>
    <row r="39" spans="1:7" ht="36.75" customHeight="1" x14ac:dyDescent="0.3">
      <c r="A39" s="42" t="s">
        <v>142</v>
      </c>
      <c r="B39" s="42"/>
      <c r="C39" s="42"/>
      <c r="D39" s="42"/>
      <c r="E39" s="42"/>
      <c r="F39" s="42"/>
      <c r="G39" s="42"/>
    </row>
    <row r="40" spans="1:7" ht="1.5" customHeight="1" x14ac:dyDescent="0.3">
      <c r="A40" s="42" t="s">
        <v>143</v>
      </c>
      <c r="B40" s="42"/>
      <c r="C40" s="42"/>
      <c r="D40" s="42"/>
      <c r="E40" s="42"/>
      <c r="F40" s="42"/>
      <c r="G40" s="42"/>
    </row>
    <row r="41" spans="1:7" ht="30" customHeight="1" x14ac:dyDescent="0.3">
      <c r="A41" s="42"/>
      <c r="B41" s="42"/>
      <c r="C41" s="42"/>
      <c r="D41" s="42"/>
      <c r="E41" s="42"/>
      <c r="F41" s="42"/>
      <c r="G41" s="42"/>
    </row>
    <row r="42" spans="1:7" ht="34.5" customHeight="1" x14ac:dyDescent="0.3">
      <c r="A42" s="84" t="s">
        <v>124</v>
      </c>
      <c r="B42" s="84"/>
      <c r="C42" s="85"/>
      <c r="D42" s="86">
        <v>50000</v>
      </c>
      <c r="E42" s="87"/>
      <c r="F42" s="87"/>
      <c r="G42" s="87"/>
    </row>
    <row r="43" spans="1:7" ht="49.5" customHeight="1" x14ac:dyDescent="0.3">
      <c r="A43" s="40" t="s">
        <v>179</v>
      </c>
      <c r="B43" s="40"/>
      <c r="C43" s="40"/>
      <c r="D43" s="40"/>
      <c r="E43" s="40"/>
      <c r="F43" s="40"/>
      <c r="G43" s="40"/>
    </row>
    <row r="44" spans="1:7" ht="22.5" customHeight="1" x14ac:dyDescent="0.3">
      <c r="A44" s="88" t="s">
        <v>180</v>
      </c>
      <c r="B44" s="88"/>
      <c r="C44" s="88"/>
      <c r="D44" s="88"/>
      <c r="E44" s="88"/>
      <c r="F44" s="88"/>
      <c r="G44" s="88"/>
    </row>
    <row r="45" spans="1:7" ht="21.6" x14ac:dyDescent="0.3">
      <c r="A45" s="82" t="s">
        <v>131</v>
      </c>
      <c r="B45" s="82"/>
      <c r="C45" s="82"/>
      <c r="D45" s="82"/>
      <c r="E45" s="82"/>
      <c r="F45" s="83"/>
      <c r="G45" s="89"/>
    </row>
    <row r="46" spans="1:7" x14ac:dyDescent="0.3">
      <c r="A46" s="88" t="s">
        <v>146</v>
      </c>
      <c r="B46" s="88"/>
      <c r="C46" s="88"/>
      <c r="D46" s="88"/>
      <c r="E46" s="88"/>
      <c r="F46" s="88"/>
      <c r="G46" s="88"/>
    </row>
    <row r="47" spans="1:7" s="31" customFormat="1" ht="21" customHeight="1" x14ac:dyDescent="0.55000000000000004">
      <c r="A47" s="88"/>
      <c r="B47" s="88"/>
      <c r="C47" s="88"/>
      <c r="D47" s="88"/>
      <c r="E47" s="88"/>
      <c r="F47" s="88"/>
      <c r="G47" s="88"/>
    </row>
    <row r="48" spans="1:7" ht="18.75" customHeight="1" x14ac:dyDescent="0.55000000000000004">
      <c r="A48" s="90" t="s">
        <v>21</v>
      </c>
      <c r="B48" s="90"/>
      <c r="C48" s="90"/>
      <c r="D48" s="90"/>
      <c r="E48" s="90"/>
      <c r="F48" s="90"/>
      <c r="G48" s="47"/>
    </row>
    <row r="49" spans="1:7" ht="18.75" customHeight="1" x14ac:dyDescent="0.3">
      <c r="A49" s="91" t="s">
        <v>126</v>
      </c>
      <c r="B49" s="92" t="s">
        <v>162</v>
      </c>
      <c r="C49" s="92"/>
      <c r="D49" s="92"/>
      <c r="E49" s="92"/>
      <c r="F49" s="92"/>
      <c r="G49" s="92"/>
    </row>
    <row r="50" spans="1:7" ht="49.2" customHeight="1" x14ac:dyDescent="0.3">
      <c r="A50" s="93" t="s">
        <v>164</v>
      </c>
      <c r="B50" s="94"/>
      <c r="C50" s="94"/>
      <c r="D50" s="94"/>
      <c r="E50" s="94"/>
      <c r="F50" s="94"/>
      <c r="G50" s="95"/>
    </row>
    <row r="51" spans="1:7" ht="39" customHeight="1" x14ac:dyDescent="0.3">
      <c r="A51" s="51" t="s">
        <v>165</v>
      </c>
      <c r="B51" s="52"/>
      <c r="C51" s="52"/>
      <c r="D51" s="52"/>
      <c r="E51" s="52"/>
      <c r="F51" s="52"/>
      <c r="G51" s="53"/>
    </row>
    <row r="52" spans="1:7" ht="43.5" customHeight="1" x14ac:dyDescent="0.3">
      <c r="A52" s="51" t="s">
        <v>163</v>
      </c>
      <c r="B52" s="52"/>
      <c r="C52" s="52"/>
      <c r="D52" s="52"/>
      <c r="E52" s="52"/>
      <c r="F52" s="52"/>
      <c r="G52" s="53"/>
    </row>
    <row r="53" spans="1:7" ht="46.5" customHeight="1" x14ac:dyDescent="0.3">
      <c r="A53" s="51" t="s">
        <v>144</v>
      </c>
      <c r="B53" s="52"/>
      <c r="C53" s="52"/>
      <c r="D53" s="52"/>
      <c r="E53" s="52"/>
      <c r="F53" s="52"/>
      <c r="G53" s="53"/>
    </row>
    <row r="54" spans="1:7" ht="48.75" customHeight="1" x14ac:dyDescent="0.3">
      <c r="A54" s="51" t="s">
        <v>145</v>
      </c>
      <c r="B54" s="52"/>
      <c r="C54" s="52"/>
      <c r="D54" s="52"/>
      <c r="E54" s="52"/>
      <c r="F54" s="52"/>
      <c r="G54" s="53"/>
    </row>
    <row r="55" spans="1:7" ht="13.5" hidden="1" customHeight="1" x14ac:dyDescent="0.3">
      <c r="A55" s="51"/>
      <c r="B55" s="52"/>
      <c r="C55" s="52"/>
      <c r="D55" s="52"/>
      <c r="E55" s="52"/>
      <c r="F55" s="52"/>
      <c r="G55" s="53"/>
    </row>
    <row r="56" spans="1:7" ht="8.25" hidden="1" customHeight="1" x14ac:dyDescent="0.3">
      <c r="A56" s="51"/>
      <c r="B56" s="52"/>
      <c r="C56" s="52"/>
      <c r="D56" s="52"/>
      <c r="E56" s="52"/>
      <c r="F56" s="52"/>
      <c r="G56" s="53"/>
    </row>
    <row r="57" spans="1:7" ht="23.25" hidden="1" customHeight="1" x14ac:dyDescent="0.3">
      <c r="A57" s="51"/>
      <c r="B57" s="52"/>
      <c r="C57" s="52"/>
      <c r="D57" s="52"/>
      <c r="E57" s="52"/>
      <c r="F57" s="52"/>
      <c r="G57" s="53"/>
    </row>
    <row r="58" spans="1:7" ht="23.25" hidden="1" customHeight="1" x14ac:dyDescent="0.3">
      <c r="A58" s="51"/>
      <c r="B58" s="52"/>
      <c r="C58" s="52"/>
      <c r="D58" s="52"/>
      <c r="E58" s="52"/>
      <c r="F58" s="52"/>
      <c r="G58" s="53"/>
    </row>
    <row r="59" spans="1:7" ht="23.25" hidden="1" customHeight="1" x14ac:dyDescent="0.3">
      <c r="A59" s="51"/>
      <c r="B59" s="52"/>
      <c r="C59" s="52"/>
      <c r="D59" s="52"/>
      <c r="E59" s="52"/>
      <c r="F59" s="52"/>
      <c r="G59" s="53"/>
    </row>
    <row r="60" spans="1:7" ht="23.25" hidden="1" customHeight="1" x14ac:dyDescent="0.3">
      <c r="A60" s="51"/>
      <c r="B60" s="52"/>
      <c r="C60" s="52"/>
      <c r="D60" s="52"/>
      <c r="E60" s="52"/>
      <c r="F60" s="52"/>
      <c r="G60" s="53"/>
    </row>
    <row r="61" spans="1:7" ht="23.25" hidden="1" customHeight="1" x14ac:dyDescent="0.3">
      <c r="A61" s="51"/>
      <c r="B61" s="52"/>
      <c r="C61" s="52"/>
      <c r="D61" s="52"/>
      <c r="E61" s="52"/>
      <c r="F61" s="52"/>
      <c r="G61" s="53"/>
    </row>
    <row r="62" spans="1:7" ht="0.75" customHeight="1" x14ac:dyDescent="0.3">
      <c r="A62" s="51"/>
      <c r="B62" s="52"/>
      <c r="C62" s="52"/>
      <c r="D62" s="52"/>
      <c r="E62" s="52"/>
      <c r="F62" s="52"/>
      <c r="G62" s="53"/>
    </row>
    <row r="63" spans="1:7" ht="24.75" customHeight="1" x14ac:dyDescent="0.3">
      <c r="A63" s="96"/>
      <c r="B63" s="58"/>
      <c r="C63" s="58"/>
      <c r="D63" s="58"/>
      <c r="E63" s="58"/>
      <c r="F63" s="58"/>
      <c r="G63" s="97"/>
    </row>
    <row r="64" spans="1:7" ht="75.75" customHeight="1" x14ac:dyDescent="0.45">
      <c r="A64" s="98" t="s">
        <v>127</v>
      </c>
      <c r="B64" s="99" t="s">
        <v>128</v>
      </c>
      <c r="C64" s="99"/>
      <c r="D64" s="99"/>
      <c r="E64" s="99"/>
      <c r="F64" s="99"/>
      <c r="G64" s="99"/>
    </row>
    <row r="65" spans="1:10" ht="53.25" customHeight="1" x14ac:dyDescent="0.3">
      <c r="A65" s="100" t="s">
        <v>181</v>
      </c>
      <c r="B65" s="101"/>
      <c r="C65" s="101"/>
      <c r="D65" s="101"/>
      <c r="E65" s="101"/>
      <c r="F65" s="101"/>
      <c r="G65" s="102"/>
    </row>
    <row r="66" spans="1:10" ht="54" customHeight="1" x14ac:dyDescent="0.3">
      <c r="A66" s="103" t="s">
        <v>182</v>
      </c>
      <c r="B66" s="104"/>
      <c r="C66" s="104"/>
      <c r="D66" s="104"/>
      <c r="E66" s="104"/>
      <c r="F66" s="104"/>
      <c r="G66" s="105"/>
    </row>
    <row r="67" spans="1:10" ht="69" customHeight="1" x14ac:dyDescent="0.3">
      <c r="A67" s="106" t="s">
        <v>183</v>
      </c>
      <c r="B67" s="107"/>
      <c r="C67" s="107"/>
      <c r="D67" s="107"/>
      <c r="E67" s="107"/>
      <c r="F67" s="107"/>
      <c r="G67" s="108"/>
    </row>
    <row r="68" spans="1:10" x14ac:dyDescent="0.3">
      <c r="A68" s="93" t="s">
        <v>184</v>
      </c>
      <c r="B68" s="94"/>
      <c r="C68" s="94"/>
      <c r="D68" s="94"/>
      <c r="E68" s="94"/>
      <c r="F68" s="94"/>
      <c r="G68" s="95"/>
    </row>
    <row r="69" spans="1:10" ht="50.25" customHeight="1" x14ac:dyDescent="0.3">
      <c r="A69" s="109" t="s">
        <v>71</v>
      </c>
      <c r="B69" s="109"/>
      <c r="C69" s="110" t="s">
        <v>16</v>
      </c>
      <c r="D69" s="110" t="s">
        <v>17</v>
      </c>
      <c r="E69" s="110" t="s">
        <v>14</v>
      </c>
      <c r="F69" s="110" t="s">
        <v>15</v>
      </c>
      <c r="G69" s="110" t="s">
        <v>14</v>
      </c>
    </row>
    <row r="70" spans="1:10" ht="21.75" customHeight="1" x14ac:dyDescent="0.3">
      <c r="A70" s="111">
        <v>1</v>
      </c>
      <c r="B70" s="112" t="s">
        <v>69</v>
      </c>
      <c r="C70" s="113"/>
      <c r="D70" s="114"/>
      <c r="E70" s="115">
        <f>C70*D70</f>
        <v>0</v>
      </c>
      <c r="F70" s="115">
        <f>E70*0.34</f>
        <v>0</v>
      </c>
      <c r="G70" s="116">
        <f>E70+F70</f>
        <v>0</v>
      </c>
    </row>
    <row r="71" spans="1:10" ht="21.75" customHeight="1" x14ac:dyDescent="0.3">
      <c r="A71" s="112"/>
      <c r="B71" s="112" t="s">
        <v>70</v>
      </c>
      <c r="C71" s="112"/>
      <c r="D71" s="112"/>
      <c r="E71" s="112"/>
      <c r="F71" s="112"/>
      <c r="G71" s="116">
        <f>G70</f>
        <v>0</v>
      </c>
      <c r="H71" s="16"/>
      <c r="I71" s="16"/>
      <c r="J71" s="16"/>
    </row>
    <row r="72" spans="1:10" x14ac:dyDescent="0.3">
      <c r="A72" s="65"/>
      <c r="B72" s="65"/>
      <c r="C72" s="65"/>
      <c r="D72" s="65"/>
      <c r="E72" s="65"/>
      <c r="F72" s="65"/>
      <c r="G72" s="65"/>
    </row>
    <row r="73" spans="1:10" ht="64.5" customHeight="1" x14ac:dyDescent="0.45">
      <c r="A73" s="117" t="s">
        <v>1</v>
      </c>
      <c r="B73" s="118" t="s">
        <v>82</v>
      </c>
    </row>
    <row r="74" spans="1:10" ht="183" customHeight="1" x14ac:dyDescent="0.3">
      <c r="A74" s="51" t="s">
        <v>188</v>
      </c>
      <c r="B74" s="52"/>
      <c r="C74" s="52"/>
      <c r="D74" s="52"/>
      <c r="E74" s="52"/>
      <c r="F74" s="52"/>
      <c r="G74" s="53"/>
    </row>
    <row r="75" spans="1:10" ht="135" customHeight="1" x14ac:dyDescent="0.3">
      <c r="A75" s="51" t="s">
        <v>185</v>
      </c>
      <c r="B75" s="52"/>
      <c r="C75" s="52"/>
      <c r="D75" s="52"/>
      <c r="E75" s="52"/>
      <c r="F75" s="52"/>
      <c r="G75" s="53"/>
    </row>
    <row r="76" spans="1:10" ht="161.25" customHeight="1" x14ac:dyDescent="0.3">
      <c r="A76" s="51" t="s">
        <v>166</v>
      </c>
      <c r="B76" s="52"/>
      <c r="C76" s="52"/>
      <c r="D76" s="52"/>
      <c r="E76" s="52"/>
      <c r="F76" s="52"/>
      <c r="G76" s="53"/>
    </row>
    <row r="77" spans="1:10" ht="93" customHeight="1" x14ac:dyDescent="0.3">
      <c r="A77" s="51" t="s">
        <v>189</v>
      </c>
      <c r="B77" s="52"/>
      <c r="C77" s="52"/>
      <c r="D77" s="52"/>
      <c r="E77" s="52"/>
      <c r="F77" s="52"/>
      <c r="G77" s="53"/>
    </row>
    <row r="78" spans="1:10" ht="97.5" customHeight="1" x14ac:dyDescent="0.3">
      <c r="A78" s="51" t="s">
        <v>147</v>
      </c>
      <c r="B78" s="52"/>
      <c r="C78" s="52"/>
      <c r="D78" s="52"/>
      <c r="E78" s="52"/>
      <c r="F78" s="52"/>
      <c r="G78" s="53"/>
    </row>
    <row r="79" spans="1:10" s="31" customFormat="1" ht="26.4" x14ac:dyDescent="0.55000000000000004">
      <c r="A79" s="119"/>
      <c r="B79" s="119"/>
      <c r="C79" s="119"/>
      <c r="D79" s="119"/>
      <c r="E79" s="119"/>
      <c r="F79" s="119"/>
      <c r="G79" s="119"/>
    </row>
    <row r="80" spans="1:10" ht="26.4" x14ac:dyDescent="0.55000000000000004">
      <c r="A80" s="47">
        <v>4</v>
      </c>
      <c r="B80" s="120" t="s">
        <v>65</v>
      </c>
      <c r="C80" s="120"/>
      <c r="D80" s="121"/>
      <c r="E80" s="121"/>
      <c r="F80" s="121"/>
      <c r="G80" s="121"/>
    </row>
    <row r="81" spans="1:256" s="4" customFormat="1" ht="21.6" x14ac:dyDescent="0.45">
      <c r="A81" s="122" t="s">
        <v>23</v>
      </c>
      <c r="B81" s="122"/>
      <c r="C81" s="122"/>
      <c r="D81" s="122"/>
      <c r="E81" s="122"/>
      <c r="F81" s="122"/>
      <c r="G81" s="122"/>
    </row>
    <row r="82" spans="1:256" s="3" customFormat="1" x14ac:dyDescent="0.4">
      <c r="A82" s="123"/>
      <c r="B82" s="123"/>
      <c r="C82" s="124" t="s">
        <v>24</v>
      </c>
      <c r="D82" s="123"/>
      <c r="E82" s="123"/>
      <c r="F82" s="123"/>
      <c r="G82" s="123"/>
    </row>
    <row r="83" spans="1:256" s="5" customFormat="1" ht="40.799999999999997" x14ac:dyDescent="0.35">
      <c r="A83" s="125" t="s">
        <v>35</v>
      </c>
      <c r="B83" s="126" t="s">
        <v>2</v>
      </c>
      <c r="C83" s="126" t="s">
        <v>22</v>
      </c>
      <c r="D83" s="127"/>
      <c r="E83" s="127"/>
      <c r="F83" s="127"/>
      <c r="G83" s="127"/>
    </row>
    <row r="84" spans="1:256" s="5" customFormat="1" x14ac:dyDescent="0.4">
      <c r="A84" s="128">
        <v>1</v>
      </c>
      <c r="B84" s="128">
        <v>2</v>
      </c>
      <c r="C84" s="128">
        <v>3</v>
      </c>
      <c r="D84" s="129"/>
      <c r="E84" s="129"/>
      <c r="F84" s="129"/>
      <c r="G84" s="129"/>
    </row>
    <row r="85" spans="1:256" s="5" customFormat="1" ht="40.799999999999997" x14ac:dyDescent="0.4">
      <c r="A85" s="126">
        <v>1</v>
      </c>
      <c r="B85" s="130" t="s">
        <v>99</v>
      </c>
      <c r="C85" s="131"/>
      <c r="D85" s="129"/>
      <c r="E85" s="129"/>
      <c r="F85" s="129"/>
      <c r="G85" s="129"/>
    </row>
    <row r="86" spans="1:256" s="5" customFormat="1" x14ac:dyDescent="0.4">
      <c r="A86" s="126">
        <v>2</v>
      </c>
      <c r="B86" s="132" t="s">
        <v>93</v>
      </c>
      <c r="C86" s="131"/>
      <c r="D86" s="129"/>
      <c r="E86" s="129"/>
      <c r="F86" s="129"/>
      <c r="G86" s="129"/>
    </row>
    <row r="87" spans="1:256" s="4" customFormat="1" x14ac:dyDescent="0.4">
      <c r="A87" s="126">
        <v>3</v>
      </c>
      <c r="B87" s="132"/>
      <c r="C87" s="131"/>
      <c r="D87" s="129"/>
      <c r="E87" s="129"/>
      <c r="F87" s="129"/>
      <c r="G87" s="129"/>
    </row>
    <row r="88" spans="1:256" s="5" customFormat="1" ht="17.25" customHeight="1" x14ac:dyDescent="0.35">
      <c r="A88" s="133"/>
      <c r="B88" s="134" t="s">
        <v>3</v>
      </c>
      <c r="C88" s="135">
        <f>SUM(C85:C87)</f>
        <v>0</v>
      </c>
      <c r="D88" s="136"/>
      <c r="E88" s="136"/>
      <c r="F88" s="136"/>
      <c r="G88" s="136"/>
    </row>
    <row r="89" spans="1:256" s="6" customFormat="1" x14ac:dyDescent="0.4">
      <c r="A89" s="129"/>
      <c r="B89" s="137"/>
      <c r="C89" s="137"/>
      <c r="D89" s="129"/>
      <c r="E89" s="129"/>
      <c r="F89" s="129"/>
      <c r="G89" s="129"/>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row>
    <row r="90" spans="1:256" s="4" customFormat="1" ht="21.6" x14ac:dyDescent="0.45">
      <c r="A90" s="122" t="s">
        <v>25</v>
      </c>
      <c r="B90" s="122"/>
      <c r="C90" s="122"/>
      <c r="D90" s="122"/>
      <c r="E90" s="122"/>
      <c r="F90" s="122"/>
      <c r="G90" s="122"/>
    </row>
    <row r="91" spans="1:256" s="4" customFormat="1" x14ac:dyDescent="0.4">
      <c r="A91" s="138"/>
      <c r="B91" s="138"/>
      <c r="C91" s="138"/>
      <c r="D91" s="139" t="s">
        <v>27</v>
      </c>
      <c r="E91" s="138"/>
      <c r="F91" s="136"/>
      <c r="G91" s="136"/>
    </row>
    <row r="92" spans="1:256" s="4" customFormat="1" ht="20.399999999999999" x14ac:dyDescent="0.35">
      <c r="A92" s="140" t="s">
        <v>35</v>
      </c>
      <c r="B92" s="140" t="s">
        <v>4</v>
      </c>
      <c r="C92" s="140" t="s">
        <v>22</v>
      </c>
      <c r="D92" s="141" t="s">
        <v>26</v>
      </c>
      <c r="E92" s="141"/>
      <c r="F92" s="141"/>
      <c r="G92" s="136"/>
    </row>
    <row r="93" spans="1:256" s="4" customFormat="1" ht="123" x14ac:dyDescent="0.35">
      <c r="A93" s="142"/>
      <c r="B93" s="142"/>
      <c r="C93" s="142"/>
      <c r="D93" s="126" t="s">
        <v>86</v>
      </c>
      <c r="E93" s="126" t="s">
        <v>186</v>
      </c>
      <c r="F93" s="126" t="s">
        <v>85</v>
      </c>
      <c r="G93" s="136"/>
    </row>
    <row r="94" spans="1:256" s="4" customFormat="1" ht="46.5" customHeight="1" x14ac:dyDescent="0.35">
      <c r="A94" s="143">
        <v>1</v>
      </c>
      <c r="B94" s="144">
        <v>2</v>
      </c>
      <c r="C94" s="144">
        <v>3</v>
      </c>
      <c r="D94" s="144">
        <v>4</v>
      </c>
      <c r="E94" s="144">
        <v>5</v>
      </c>
      <c r="F94" s="144">
        <v>6</v>
      </c>
      <c r="G94" s="136"/>
    </row>
    <row r="95" spans="1:256" s="4" customFormat="1" ht="46.5" customHeight="1" x14ac:dyDescent="0.35">
      <c r="A95" s="126">
        <v>1</v>
      </c>
      <c r="B95" s="145" t="s">
        <v>77</v>
      </c>
      <c r="C95" s="131"/>
      <c r="D95" s="131"/>
      <c r="E95" s="146">
        <f>IF(D95=0,0,D95/$D$103)</f>
        <v>0</v>
      </c>
      <c r="F95" s="147">
        <f>C95-D95</f>
        <v>0</v>
      </c>
      <c r="G95" s="136"/>
    </row>
    <row r="96" spans="1:256" s="4" customFormat="1" ht="46.5" customHeight="1" x14ac:dyDescent="0.35">
      <c r="A96" s="126">
        <v>2</v>
      </c>
      <c r="B96" s="130" t="s">
        <v>99</v>
      </c>
      <c r="C96" s="147">
        <f>C85</f>
        <v>0</v>
      </c>
      <c r="D96" s="131"/>
      <c r="E96" s="146">
        <f t="shared" ref="E96:E97" si="0">IF(D96=0,0,D96/$D$103)</f>
        <v>0</v>
      </c>
      <c r="F96" s="147">
        <f t="shared" ref="F96:F97" si="1">C96-D96</f>
        <v>0</v>
      </c>
      <c r="G96" s="136"/>
    </row>
    <row r="97" spans="1:256" s="4" customFormat="1" ht="46.5" customHeight="1" x14ac:dyDescent="0.35">
      <c r="A97" s="126"/>
      <c r="B97" s="130" t="s">
        <v>133</v>
      </c>
      <c r="C97" s="147">
        <v>5000</v>
      </c>
      <c r="D97" s="131"/>
      <c r="E97" s="146">
        <f t="shared" si="0"/>
        <v>0</v>
      </c>
      <c r="F97" s="147">
        <f t="shared" si="1"/>
        <v>5000</v>
      </c>
      <c r="G97" s="136"/>
    </row>
    <row r="98" spans="1:256" s="4" customFormat="1" ht="46.5" customHeight="1" x14ac:dyDescent="0.35">
      <c r="A98" s="126">
        <v>4</v>
      </c>
      <c r="B98" s="130" t="s">
        <v>101</v>
      </c>
      <c r="C98" s="147">
        <f>D124</f>
        <v>355849</v>
      </c>
      <c r="D98" s="131">
        <v>342199</v>
      </c>
      <c r="E98" s="146">
        <f>IF(D98=0,0,D98/$D$103)</f>
        <v>1</v>
      </c>
      <c r="F98" s="147">
        <f t="shared" ref="F98:F102" si="2">C98-D98</f>
        <v>13650</v>
      </c>
      <c r="G98" s="136"/>
    </row>
    <row r="99" spans="1:256" s="4" customFormat="1" ht="46.5" customHeight="1" x14ac:dyDescent="0.35">
      <c r="A99" s="126">
        <v>5</v>
      </c>
      <c r="B99" s="130" t="s">
        <v>28</v>
      </c>
      <c r="C99" s="147">
        <f>F155</f>
        <v>0</v>
      </c>
      <c r="D99" s="131"/>
      <c r="E99" s="146">
        <f>IF(D99=0,0,D99/$D$103)</f>
        <v>0</v>
      </c>
      <c r="F99" s="147">
        <f t="shared" si="2"/>
        <v>0</v>
      </c>
      <c r="G99" s="136"/>
    </row>
    <row r="100" spans="1:256" s="4" customFormat="1" ht="46.5" customHeight="1" x14ac:dyDescent="0.35">
      <c r="A100" s="126">
        <v>3</v>
      </c>
      <c r="B100" s="130" t="s">
        <v>100</v>
      </c>
      <c r="C100" s="147">
        <f>C88-C85</f>
        <v>0</v>
      </c>
      <c r="D100" s="131"/>
      <c r="E100" s="146">
        <f>IF(D100=0,0,D100/$D$103)</f>
        <v>0</v>
      </c>
      <c r="F100" s="147">
        <f>C100-D100</f>
        <v>0</v>
      </c>
      <c r="G100" s="136"/>
    </row>
    <row r="101" spans="1:256" s="4" customFormat="1" ht="46.5" customHeight="1" x14ac:dyDescent="0.35">
      <c r="A101" s="126">
        <v>6</v>
      </c>
      <c r="B101" s="130" t="s">
        <v>76</v>
      </c>
      <c r="C101" s="147">
        <f>G71</f>
        <v>0</v>
      </c>
      <c r="D101" s="131"/>
      <c r="E101" s="146">
        <f>IF(D101=0,0,D101/$D$103)</f>
        <v>0</v>
      </c>
      <c r="F101" s="147">
        <f t="shared" si="2"/>
        <v>0</v>
      </c>
      <c r="G101" s="136"/>
    </row>
    <row r="102" spans="1:256" s="3" customFormat="1" ht="46.5" customHeight="1" x14ac:dyDescent="0.35">
      <c r="A102" s="126">
        <v>7</v>
      </c>
      <c r="B102" s="130" t="s">
        <v>78</v>
      </c>
      <c r="C102" s="147">
        <f>C135-C131</f>
        <v>5400</v>
      </c>
      <c r="D102" s="131"/>
      <c r="E102" s="146">
        <f>IF(D102=0,0,D102/$D$103)</f>
        <v>0</v>
      </c>
      <c r="F102" s="147">
        <f t="shared" si="2"/>
        <v>5400</v>
      </c>
      <c r="G102" s="136"/>
    </row>
    <row r="103" spans="1:256" s="7" customFormat="1" ht="15.75" customHeight="1" x14ac:dyDescent="0.25">
      <c r="A103" s="148"/>
      <c r="B103" s="132" t="s">
        <v>6</v>
      </c>
      <c r="C103" s="147">
        <f>SUM(C95:C102)</f>
        <v>366249</v>
      </c>
      <c r="D103" s="147">
        <f>SUM(D95:D102)</f>
        <v>342199</v>
      </c>
      <c r="E103" s="146">
        <v>1</v>
      </c>
      <c r="F103" s="147">
        <f>SUM(F95:F102)</f>
        <v>24050</v>
      </c>
      <c r="G103" s="127"/>
    </row>
    <row r="104" spans="1:256" s="7" customFormat="1" ht="41.25" customHeight="1" x14ac:dyDescent="0.25">
      <c r="A104" s="149"/>
      <c r="B104" s="149"/>
      <c r="C104" s="149"/>
      <c r="D104" s="149"/>
      <c r="E104" s="149"/>
      <c r="F104" s="149"/>
      <c r="G104" s="149"/>
    </row>
    <row r="105" spans="1:256" s="7" customFormat="1" ht="51.75" customHeight="1" x14ac:dyDescent="0.25">
      <c r="A105" s="150"/>
      <c r="B105" s="151" t="s">
        <v>187</v>
      </c>
      <c r="C105" s="151"/>
      <c r="D105" s="151"/>
      <c r="E105" s="151"/>
      <c r="F105" s="151"/>
      <c r="G105" s="149"/>
    </row>
    <row r="106" spans="1:256" s="7" customFormat="1" ht="51.75" customHeight="1" x14ac:dyDescent="0.25">
      <c r="A106" s="150"/>
      <c r="B106" s="152" t="s">
        <v>94</v>
      </c>
      <c r="C106" s="152"/>
      <c r="D106" s="152"/>
      <c r="E106" s="152"/>
      <c r="F106" s="152"/>
      <c r="G106" s="149"/>
    </row>
    <row r="107" spans="1:256" s="7" customFormat="1" ht="51.75" customHeight="1" x14ac:dyDescent="0.25">
      <c r="A107" s="150"/>
      <c r="B107" s="152" t="s">
        <v>95</v>
      </c>
      <c r="C107" s="152"/>
      <c r="D107" s="152"/>
      <c r="E107" s="152"/>
      <c r="F107" s="152"/>
      <c r="G107" s="149"/>
    </row>
    <row r="108" spans="1:256" s="7" customFormat="1" ht="51.75" customHeight="1" x14ac:dyDescent="0.25">
      <c r="A108" s="150"/>
      <c r="B108" s="152" t="s">
        <v>96</v>
      </c>
      <c r="C108" s="152"/>
      <c r="D108" s="152"/>
      <c r="E108" s="152"/>
      <c r="F108" s="152"/>
      <c r="G108" s="149"/>
    </row>
    <row r="109" spans="1:256" s="7" customFormat="1" ht="51.75" customHeight="1" x14ac:dyDescent="0.25">
      <c r="A109" s="150"/>
      <c r="B109" s="152" t="s">
        <v>98</v>
      </c>
      <c r="C109" s="152"/>
      <c r="D109" s="152"/>
      <c r="E109" s="152"/>
      <c r="F109" s="152"/>
      <c r="G109" s="149"/>
    </row>
    <row r="110" spans="1:256" s="7" customFormat="1" ht="51.75" customHeight="1" x14ac:dyDescent="0.25">
      <c r="A110" s="150"/>
      <c r="B110" s="152" t="s">
        <v>97</v>
      </c>
      <c r="C110" s="152"/>
      <c r="D110" s="152"/>
      <c r="E110" s="152"/>
      <c r="F110" s="152"/>
      <c r="G110" s="149"/>
    </row>
    <row r="111" spans="1:256" s="7" customFormat="1" ht="15.75" customHeight="1" x14ac:dyDescent="0.25">
      <c r="A111" s="150"/>
      <c r="B111" s="152"/>
      <c r="C111" s="152"/>
      <c r="D111" s="152"/>
      <c r="E111" s="152"/>
      <c r="F111" s="152"/>
      <c r="G111" s="149"/>
    </row>
    <row r="112" spans="1:256" s="6" customFormat="1" ht="20.399999999999999" x14ac:dyDescent="0.25">
      <c r="A112" s="149"/>
      <c r="B112" s="149"/>
      <c r="C112" s="149"/>
      <c r="D112" s="149"/>
      <c r="E112" s="149"/>
      <c r="F112" s="149"/>
      <c r="G112" s="149"/>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c r="EG112" s="35"/>
      <c r="EH112" s="35"/>
      <c r="EI112" s="35"/>
      <c r="EJ112" s="35"/>
      <c r="EK112" s="35"/>
      <c r="EL112" s="35"/>
      <c r="EM112" s="35"/>
      <c r="EN112" s="35"/>
      <c r="EO112" s="35"/>
      <c r="EP112" s="35"/>
      <c r="EQ112" s="35"/>
      <c r="ER112" s="35"/>
      <c r="ES112" s="35"/>
      <c r="ET112" s="35"/>
      <c r="EU112" s="35"/>
      <c r="EV112" s="35"/>
      <c r="EW112" s="35"/>
      <c r="EX112" s="35"/>
      <c r="EY112" s="35"/>
      <c r="EZ112" s="35"/>
      <c r="FA112" s="35"/>
      <c r="FB112" s="35"/>
      <c r="FC112" s="35"/>
      <c r="FD112" s="35"/>
      <c r="FE112" s="35"/>
      <c r="FF112" s="35"/>
      <c r="FG112" s="35"/>
      <c r="FH112" s="35"/>
      <c r="FI112" s="35"/>
      <c r="FJ112" s="35"/>
      <c r="FK112" s="35"/>
      <c r="FL112" s="35"/>
      <c r="FM112" s="35"/>
      <c r="FN112" s="35"/>
      <c r="FO112" s="35"/>
      <c r="FP112" s="35"/>
      <c r="FQ112" s="35"/>
      <c r="FR112" s="35"/>
      <c r="FS112" s="35"/>
      <c r="FT112" s="35"/>
      <c r="FU112" s="35"/>
      <c r="FV112" s="35"/>
      <c r="FW112" s="35"/>
      <c r="FX112" s="35"/>
      <c r="FY112" s="35"/>
      <c r="FZ112" s="35"/>
      <c r="GA112" s="35"/>
      <c r="GB112" s="35"/>
      <c r="GC112" s="35"/>
      <c r="GD112" s="35"/>
      <c r="GE112" s="35"/>
      <c r="GF112" s="35"/>
      <c r="GG112" s="35"/>
      <c r="GH112" s="35"/>
      <c r="GI112" s="35"/>
      <c r="GJ112" s="35"/>
      <c r="GK112" s="35"/>
      <c r="GL112" s="35"/>
      <c r="GM112" s="35"/>
      <c r="GN112" s="35"/>
      <c r="GO112" s="35"/>
      <c r="GP112" s="35"/>
      <c r="GQ112" s="35"/>
      <c r="GR112" s="35"/>
      <c r="GS112" s="35"/>
      <c r="GT112" s="35"/>
      <c r="GU112" s="35"/>
      <c r="GV112" s="35"/>
      <c r="GW112" s="35"/>
      <c r="GX112" s="35"/>
      <c r="GY112" s="35"/>
      <c r="GZ112" s="35"/>
      <c r="HA112" s="35"/>
      <c r="HB112" s="35"/>
      <c r="HC112" s="35"/>
      <c r="HD112" s="35"/>
      <c r="HE112" s="35"/>
      <c r="HF112" s="35"/>
      <c r="HG112" s="35"/>
      <c r="HH112" s="35"/>
      <c r="HI112" s="35"/>
      <c r="HJ112" s="35"/>
      <c r="HK112" s="35"/>
      <c r="HL112" s="35"/>
      <c r="HM112" s="35"/>
      <c r="HN112" s="35"/>
      <c r="HO112" s="35"/>
      <c r="HP112" s="35"/>
      <c r="HQ112" s="35"/>
      <c r="HR112" s="35"/>
      <c r="HS112" s="35"/>
      <c r="HT112" s="35"/>
      <c r="HU112" s="35"/>
      <c r="HV112" s="35"/>
      <c r="HW112" s="35"/>
      <c r="HX112" s="35"/>
      <c r="HY112" s="35"/>
      <c r="HZ112" s="35"/>
      <c r="IA112" s="35"/>
      <c r="IB112" s="35"/>
      <c r="IC112" s="35"/>
      <c r="ID112" s="35"/>
      <c r="IE112" s="35"/>
      <c r="IF112" s="35"/>
      <c r="IG112" s="35"/>
      <c r="IH112" s="35"/>
      <c r="II112" s="35"/>
      <c r="IJ112" s="35"/>
      <c r="IK112" s="35"/>
      <c r="IL112" s="35"/>
      <c r="IM112" s="35"/>
      <c r="IN112" s="35"/>
      <c r="IO112" s="35"/>
      <c r="IP112" s="35"/>
      <c r="IQ112" s="35"/>
      <c r="IR112" s="35"/>
      <c r="IS112" s="35"/>
      <c r="IT112" s="35"/>
      <c r="IU112" s="35"/>
      <c r="IV112" s="35"/>
    </row>
    <row r="113" spans="1:256" s="6" customFormat="1" ht="21.6" x14ac:dyDescent="0.45">
      <c r="A113" s="122" t="s">
        <v>103</v>
      </c>
      <c r="B113" s="122"/>
      <c r="C113" s="122"/>
      <c r="D113" s="122"/>
      <c r="E113" s="122"/>
      <c r="F113" s="122"/>
      <c r="G113" s="122"/>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c r="DY113" s="17"/>
      <c r="DZ113" s="17"/>
      <c r="EA113" s="17"/>
      <c r="EB113" s="17"/>
      <c r="EC113" s="17"/>
      <c r="ED113" s="17"/>
      <c r="EE113" s="17"/>
      <c r="EF113" s="17"/>
      <c r="EG113" s="17"/>
      <c r="EH113" s="17"/>
      <c r="EI113" s="17"/>
      <c r="EJ113" s="17"/>
      <c r="EK113" s="17"/>
      <c r="EL113" s="17"/>
      <c r="EM113" s="17"/>
      <c r="EN113" s="17"/>
      <c r="EO113" s="17"/>
      <c r="EP113" s="17"/>
      <c r="EQ113" s="17"/>
      <c r="ER113" s="17"/>
      <c r="ES113" s="17"/>
      <c r="ET113" s="17"/>
      <c r="EU113" s="17"/>
      <c r="EV113" s="17"/>
      <c r="EW113" s="17"/>
      <c r="EX113" s="17"/>
      <c r="EY113" s="17"/>
      <c r="EZ113" s="17"/>
      <c r="FA113" s="17"/>
      <c r="FB113" s="17"/>
      <c r="FC113" s="17"/>
      <c r="FD113" s="17"/>
      <c r="FE113" s="17"/>
      <c r="FF113" s="17"/>
      <c r="FG113" s="17"/>
      <c r="FH113" s="17"/>
      <c r="FI113" s="17"/>
      <c r="FJ113" s="17"/>
      <c r="FK113" s="17"/>
      <c r="FL113" s="17"/>
      <c r="FM113" s="17"/>
      <c r="FN113" s="17"/>
      <c r="FO113" s="17"/>
      <c r="FP113" s="17"/>
      <c r="FQ113" s="17"/>
      <c r="FR113" s="17"/>
      <c r="FS113" s="17"/>
      <c r="FT113" s="17"/>
      <c r="FU113" s="17"/>
      <c r="FV113" s="17"/>
      <c r="FW113" s="17"/>
      <c r="FX113" s="17"/>
      <c r="FY113" s="17"/>
      <c r="FZ113" s="17"/>
      <c r="GA113" s="17"/>
      <c r="GB113" s="17"/>
      <c r="GC113" s="17"/>
      <c r="GD113" s="17"/>
      <c r="GE113" s="17"/>
      <c r="GF113" s="17"/>
      <c r="GG113" s="17"/>
      <c r="GH113" s="17"/>
      <c r="GI113" s="17"/>
      <c r="GJ113" s="17"/>
      <c r="GK113" s="17"/>
      <c r="GL113" s="17"/>
      <c r="GM113" s="17"/>
      <c r="GN113" s="17"/>
      <c r="GO113" s="17"/>
      <c r="GP113" s="17"/>
      <c r="GQ113" s="17"/>
      <c r="GR113" s="17"/>
      <c r="GS113" s="17"/>
      <c r="GT113" s="17"/>
      <c r="GU113" s="17"/>
      <c r="GV113" s="17"/>
      <c r="GW113" s="17"/>
      <c r="GX113" s="17"/>
      <c r="GY113" s="17"/>
      <c r="GZ113" s="17"/>
      <c r="HA113" s="17"/>
      <c r="HB113" s="17"/>
      <c r="HC113" s="17"/>
      <c r="HD113" s="17"/>
      <c r="HE113" s="17"/>
      <c r="HF113" s="17"/>
      <c r="HG113" s="17"/>
      <c r="HH113" s="17"/>
      <c r="HI113" s="17"/>
      <c r="HJ113" s="17"/>
      <c r="HK113" s="17"/>
      <c r="HL113" s="17"/>
      <c r="HM113" s="17"/>
      <c r="HN113" s="17"/>
      <c r="HO113" s="17"/>
      <c r="HP113" s="17"/>
      <c r="HQ113" s="17"/>
      <c r="HR113" s="17"/>
      <c r="HS113" s="17"/>
      <c r="HT113" s="17"/>
      <c r="HU113" s="17"/>
      <c r="HV113" s="17"/>
      <c r="HW113" s="17"/>
      <c r="HX113" s="17"/>
      <c r="HY113" s="17"/>
      <c r="HZ113" s="17"/>
      <c r="IA113" s="17"/>
      <c r="IB113" s="17"/>
      <c r="IC113" s="17"/>
      <c r="ID113" s="17"/>
      <c r="IE113" s="17"/>
      <c r="IF113" s="17"/>
      <c r="IG113" s="17"/>
      <c r="IH113" s="17"/>
      <c r="II113" s="17"/>
      <c r="IJ113" s="17"/>
      <c r="IK113" s="17"/>
      <c r="IL113" s="17"/>
      <c r="IM113" s="17"/>
      <c r="IN113" s="17"/>
      <c r="IO113" s="17"/>
      <c r="IP113" s="17"/>
      <c r="IQ113" s="17"/>
      <c r="IR113" s="17"/>
      <c r="IS113" s="17"/>
      <c r="IT113" s="17"/>
      <c r="IU113" s="17"/>
      <c r="IV113" s="17"/>
    </row>
    <row r="114" spans="1:256" s="6" customFormat="1" x14ac:dyDescent="0.25">
      <c r="A114" s="119"/>
      <c r="B114" s="153" t="s">
        <v>102</v>
      </c>
      <c r="C114" s="119"/>
      <c r="D114" s="119"/>
      <c r="E114" s="119"/>
      <c r="F114" s="119"/>
      <c r="G114" s="119"/>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c r="HB114" s="17"/>
      <c r="HC114" s="17"/>
      <c r="HD114" s="17"/>
      <c r="HE114" s="17"/>
      <c r="HF114" s="17"/>
      <c r="HG114" s="17"/>
      <c r="HH114" s="17"/>
      <c r="HI114" s="17"/>
      <c r="HJ114" s="17"/>
      <c r="HK114" s="17"/>
      <c r="HL114" s="17"/>
      <c r="HM114" s="17"/>
      <c r="HN114" s="17"/>
      <c r="HO114" s="17"/>
      <c r="HP114" s="17"/>
      <c r="HQ114" s="17"/>
      <c r="HR114" s="17"/>
      <c r="HS114" s="17"/>
      <c r="HT114" s="17"/>
      <c r="HU114" s="17"/>
      <c r="HV114" s="17"/>
      <c r="HW114" s="17"/>
      <c r="HX114" s="17"/>
      <c r="HY114" s="17"/>
      <c r="HZ114" s="17"/>
      <c r="IA114" s="17"/>
      <c r="IB114" s="17"/>
      <c r="IC114" s="17"/>
      <c r="ID114" s="17"/>
      <c r="IE114" s="17"/>
      <c r="IF114" s="17"/>
      <c r="IG114" s="17"/>
      <c r="IH114" s="17"/>
      <c r="II114" s="17"/>
      <c r="IJ114" s="17"/>
      <c r="IK114" s="17"/>
      <c r="IL114" s="17"/>
      <c r="IM114" s="17"/>
      <c r="IN114" s="17"/>
      <c r="IO114" s="17"/>
      <c r="IP114" s="17"/>
      <c r="IQ114" s="17"/>
      <c r="IR114" s="17"/>
      <c r="IS114" s="17"/>
      <c r="IT114" s="17"/>
      <c r="IU114" s="17"/>
      <c r="IV114" s="17"/>
    </row>
    <row r="115" spans="1:256" s="4" customFormat="1" x14ac:dyDescent="0.25">
      <c r="A115" s="119"/>
      <c r="B115" s="153" t="s">
        <v>87</v>
      </c>
      <c r="C115" s="119"/>
      <c r="D115" s="119"/>
      <c r="E115" s="119"/>
      <c r="F115" s="119"/>
      <c r="G115" s="119"/>
    </row>
    <row r="116" spans="1:256" s="8" customFormat="1" ht="21.6" thickBot="1" x14ac:dyDescent="0.45">
      <c r="A116" s="154"/>
      <c r="B116" s="154"/>
      <c r="C116" s="154"/>
      <c r="D116" s="139" t="s">
        <v>29</v>
      </c>
      <c r="E116" s="136"/>
      <c r="F116" s="136"/>
      <c r="G116" s="136"/>
    </row>
    <row r="117" spans="1:256" s="4" customFormat="1" ht="61.2" x14ac:dyDescent="0.25">
      <c r="A117" s="155" t="s">
        <v>35</v>
      </c>
      <c r="B117" s="156" t="s">
        <v>30</v>
      </c>
      <c r="C117" s="157" t="s">
        <v>31</v>
      </c>
      <c r="D117" s="157" t="s">
        <v>32</v>
      </c>
      <c r="E117" s="158"/>
      <c r="F117" s="158"/>
      <c r="G117" s="158"/>
    </row>
    <row r="118" spans="1:256" s="9" customFormat="1" ht="24" customHeight="1" x14ac:dyDescent="0.4">
      <c r="A118" s="159">
        <v>1</v>
      </c>
      <c r="B118" s="160">
        <v>2</v>
      </c>
      <c r="C118" s="128">
        <v>3</v>
      </c>
      <c r="D118" s="128">
        <v>4</v>
      </c>
      <c r="E118" s="161"/>
      <c r="F118" s="136"/>
      <c r="G118" s="136"/>
    </row>
    <row r="119" spans="1:256" s="9" customFormat="1" ht="24" customHeight="1" x14ac:dyDescent="0.35">
      <c r="A119" s="162">
        <v>1</v>
      </c>
      <c r="B119" s="163" t="s">
        <v>149</v>
      </c>
      <c r="C119" s="164">
        <v>1</v>
      </c>
      <c r="D119" s="165">
        <v>153000</v>
      </c>
      <c r="E119" s="161"/>
      <c r="F119" s="136"/>
      <c r="G119" s="136"/>
    </row>
    <row r="120" spans="1:256" s="9" customFormat="1" ht="24" customHeight="1" x14ac:dyDescent="0.35">
      <c r="A120" s="162">
        <v>2</v>
      </c>
      <c r="B120" s="163" t="s">
        <v>150</v>
      </c>
      <c r="C120" s="164">
        <v>1</v>
      </c>
      <c r="D120" s="165">
        <v>66000</v>
      </c>
      <c r="E120" s="161"/>
      <c r="F120" s="136"/>
      <c r="G120" s="136"/>
    </row>
    <row r="121" spans="1:256" s="9" customFormat="1" ht="30" customHeight="1" x14ac:dyDescent="0.35">
      <c r="A121" s="162">
        <v>3</v>
      </c>
      <c r="B121" s="163" t="s">
        <v>151</v>
      </c>
      <c r="C121" s="164">
        <v>1</v>
      </c>
      <c r="D121" s="165">
        <v>123199</v>
      </c>
      <c r="E121" s="161"/>
      <c r="F121" s="136"/>
      <c r="G121" s="136"/>
    </row>
    <row r="122" spans="1:256" s="9" customFormat="1" ht="19.5" customHeight="1" x14ac:dyDescent="0.35">
      <c r="A122" s="162">
        <v>4</v>
      </c>
      <c r="B122" s="163" t="s">
        <v>154</v>
      </c>
      <c r="C122" s="164">
        <v>2</v>
      </c>
      <c r="D122" s="165">
        <v>2150</v>
      </c>
      <c r="E122" s="161"/>
      <c r="F122" s="136"/>
      <c r="G122" s="136"/>
    </row>
    <row r="123" spans="1:256" s="9" customFormat="1" ht="19.5" customHeight="1" x14ac:dyDescent="0.35">
      <c r="A123" s="162">
        <v>5</v>
      </c>
      <c r="B123" s="163" t="s">
        <v>155</v>
      </c>
      <c r="C123" s="164">
        <v>1</v>
      </c>
      <c r="D123" s="165">
        <v>11500</v>
      </c>
      <c r="E123" s="161"/>
      <c r="F123" s="136"/>
      <c r="G123" s="136"/>
    </row>
    <row r="124" spans="1:256" s="6" customFormat="1" x14ac:dyDescent="0.4">
      <c r="A124" s="166"/>
      <c r="B124" s="134" t="s">
        <v>18</v>
      </c>
      <c r="C124" s="166"/>
      <c r="D124" s="167">
        <f>SUM(D119:D123)</f>
        <v>355849</v>
      </c>
      <c r="E124" s="136"/>
      <c r="F124" s="136"/>
      <c r="G124" s="136"/>
    </row>
    <row r="125" spans="1:256" s="6" customFormat="1" ht="18" customHeight="1" x14ac:dyDescent="0.35">
      <c r="A125" s="168"/>
      <c r="B125" s="169"/>
      <c r="C125" s="161"/>
      <c r="D125" s="161"/>
      <c r="E125" s="170"/>
      <c r="F125" s="170"/>
      <c r="G125" s="170"/>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c r="EG125" s="35"/>
      <c r="EH125" s="35"/>
      <c r="EI125" s="35"/>
      <c r="EJ125" s="35"/>
      <c r="EK125" s="35"/>
      <c r="EL125" s="35"/>
      <c r="EM125" s="35"/>
      <c r="EN125" s="35"/>
      <c r="EO125" s="35"/>
      <c r="EP125" s="35"/>
      <c r="EQ125" s="35"/>
      <c r="ER125" s="35"/>
      <c r="ES125" s="35"/>
      <c r="ET125" s="35"/>
      <c r="EU125" s="35"/>
      <c r="EV125" s="35"/>
      <c r="EW125" s="35"/>
      <c r="EX125" s="35"/>
      <c r="EY125" s="35"/>
      <c r="EZ125" s="35"/>
      <c r="FA125" s="35"/>
      <c r="FB125" s="35"/>
      <c r="FC125" s="35"/>
      <c r="FD125" s="35"/>
      <c r="FE125" s="35"/>
      <c r="FF125" s="35"/>
      <c r="FG125" s="35"/>
      <c r="FH125" s="35"/>
      <c r="FI125" s="35"/>
      <c r="FJ125" s="35"/>
      <c r="FK125" s="35"/>
      <c r="FL125" s="35"/>
      <c r="FM125" s="35"/>
      <c r="FN125" s="35"/>
      <c r="FO125" s="35"/>
      <c r="FP125" s="35"/>
      <c r="FQ125" s="35"/>
      <c r="FR125" s="35"/>
      <c r="FS125" s="35"/>
      <c r="FT125" s="35"/>
      <c r="FU125" s="35"/>
      <c r="FV125" s="35"/>
      <c r="FW125" s="35"/>
      <c r="FX125" s="35"/>
      <c r="FY125" s="35"/>
      <c r="FZ125" s="35"/>
      <c r="GA125" s="35"/>
      <c r="GB125" s="35"/>
      <c r="GC125" s="35"/>
      <c r="GD125" s="35"/>
      <c r="GE125" s="35"/>
      <c r="GF125" s="35"/>
      <c r="GG125" s="35"/>
      <c r="GH125" s="35"/>
      <c r="GI125" s="35"/>
      <c r="GJ125" s="35"/>
      <c r="GK125" s="35"/>
      <c r="GL125" s="35"/>
      <c r="GM125" s="35"/>
      <c r="GN125" s="35"/>
      <c r="GO125" s="35"/>
      <c r="GP125" s="35"/>
      <c r="GQ125" s="35"/>
      <c r="GR125" s="35"/>
      <c r="GS125" s="35"/>
      <c r="GT125" s="35"/>
      <c r="GU125" s="35"/>
      <c r="GV125" s="35"/>
      <c r="GW125" s="35"/>
      <c r="GX125" s="35"/>
      <c r="GY125" s="35"/>
      <c r="GZ125" s="35"/>
      <c r="HA125" s="35"/>
      <c r="HB125" s="35"/>
      <c r="HC125" s="35"/>
      <c r="HD125" s="35"/>
      <c r="HE125" s="35"/>
      <c r="HF125" s="35"/>
      <c r="HG125" s="35"/>
      <c r="HH125" s="35"/>
      <c r="HI125" s="35"/>
      <c r="HJ125" s="35"/>
      <c r="HK125" s="35"/>
      <c r="HL125" s="35"/>
      <c r="HM125" s="35"/>
      <c r="HN125" s="35"/>
      <c r="HO125" s="35"/>
      <c r="HP125" s="35"/>
      <c r="HQ125" s="35"/>
      <c r="HR125" s="35"/>
      <c r="HS125" s="35"/>
      <c r="HT125" s="35"/>
      <c r="HU125" s="35"/>
      <c r="HV125" s="35"/>
      <c r="HW125" s="35"/>
      <c r="HX125" s="35"/>
      <c r="HY125" s="35"/>
      <c r="HZ125" s="35"/>
      <c r="IA125" s="35"/>
      <c r="IB125" s="35"/>
      <c r="IC125" s="35"/>
      <c r="ID125" s="35"/>
      <c r="IE125" s="35"/>
      <c r="IF125" s="35"/>
      <c r="IG125" s="35"/>
      <c r="IH125" s="35"/>
      <c r="II125" s="35"/>
      <c r="IJ125" s="35"/>
      <c r="IK125" s="35"/>
      <c r="IL125" s="35"/>
      <c r="IM125" s="35"/>
      <c r="IN125" s="35"/>
      <c r="IO125" s="35"/>
      <c r="IP125" s="35"/>
      <c r="IQ125" s="35"/>
      <c r="IR125" s="35"/>
      <c r="IS125" s="35"/>
      <c r="IT125" s="35"/>
      <c r="IU125" s="35"/>
      <c r="IV125" s="35"/>
    </row>
    <row r="126" spans="1:256" s="6" customFormat="1" ht="18" customHeight="1" x14ac:dyDescent="0.45">
      <c r="A126" s="122" t="s">
        <v>104</v>
      </c>
      <c r="B126" s="122"/>
      <c r="C126" s="122"/>
      <c r="D126" s="122"/>
      <c r="E126" s="122"/>
      <c r="F126" s="122"/>
      <c r="G126" s="122"/>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row>
    <row r="127" spans="1:256" s="10" customFormat="1" ht="16.2" x14ac:dyDescent="0.25">
      <c r="A127" s="171"/>
      <c r="B127" s="172" t="s">
        <v>132</v>
      </c>
      <c r="C127" s="171"/>
      <c r="D127" s="171"/>
      <c r="E127" s="171"/>
      <c r="F127" s="171"/>
      <c r="G127" s="171"/>
    </row>
    <row r="128" spans="1:256" s="3" customFormat="1" x14ac:dyDescent="0.4">
      <c r="A128" s="173"/>
      <c r="B128" s="173"/>
      <c r="C128" s="174" t="s">
        <v>33</v>
      </c>
      <c r="D128" s="168"/>
      <c r="E128" s="136"/>
      <c r="F128" s="168"/>
      <c r="G128" s="168"/>
    </row>
    <row r="129" spans="1:256" s="5" customFormat="1" ht="40.799999999999997" x14ac:dyDescent="0.3">
      <c r="A129" s="126" t="s">
        <v>35</v>
      </c>
      <c r="B129" s="126" t="s">
        <v>30</v>
      </c>
      <c r="C129" s="126" t="s">
        <v>34</v>
      </c>
      <c r="D129" s="127"/>
      <c r="E129" s="150"/>
      <c r="F129" s="127"/>
      <c r="G129" s="127"/>
    </row>
    <row r="130" spans="1:256" s="5" customFormat="1" x14ac:dyDescent="0.4">
      <c r="A130" s="128">
        <v>1</v>
      </c>
      <c r="B130" s="128">
        <v>2</v>
      </c>
      <c r="C130" s="128">
        <v>3</v>
      </c>
      <c r="D130" s="136"/>
      <c r="E130" s="161"/>
      <c r="F130" s="129"/>
      <c r="G130" s="129"/>
    </row>
    <row r="131" spans="1:256" s="5" customFormat="1" ht="40.799999999999997" x14ac:dyDescent="0.4">
      <c r="A131" s="133">
        <v>1</v>
      </c>
      <c r="B131" s="175" t="s">
        <v>107</v>
      </c>
      <c r="C131" s="165">
        <v>5000</v>
      </c>
      <c r="D131" s="136"/>
      <c r="E131" s="161"/>
      <c r="F131" s="129"/>
      <c r="G131" s="129"/>
    </row>
    <row r="132" spans="1:256" s="9" customFormat="1" x14ac:dyDescent="0.4">
      <c r="A132" s="133">
        <v>2</v>
      </c>
      <c r="B132" s="34" t="s">
        <v>152</v>
      </c>
      <c r="C132" s="165">
        <v>1500</v>
      </c>
      <c r="D132" s="136"/>
      <c r="E132" s="161"/>
      <c r="F132" s="129"/>
      <c r="G132" s="129"/>
    </row>
    <row r="133" spans="1:256" s="9" customFormat="1" x14ac:dyDescent="0.4">
      <c r="A133" s="133">
        <v>3</v>
      </c>
      <c r="B133" s="34" t="s">
        <v>167</v>
      </c>
      <c r="C133" s="165">
        <v>900</v>
      </c>
      <c r="D133" s="136"/>
      <c r="E133" s="161"/>
      <c r="F133" s="129"/>
      <c r="G133" s="129"/>
    </row>
    <row r="134" spans="1:256" s="4" customFormat="1" x14ac:dyDescent="0.35">
      <c r="A134" s="133">
        <v>4</v>
      </c>
      <c r="B134" s="34" t="s">
        <v>153</v>
      </c>
      <c r="C134" s="165">
        <v>3000</v>
      </c>
      <c r="D134" s="136"/>
      <c r="E134" s="123"/>
      <c r="F134" s="136"/>
      <c r="G134" s="136"/>
    </row>
    <row r="135" spans="1:256" s="4" customFormat="1" x14ac:dyDescent="0.4">
      <c r="A135" s="166"/>
      <c r="B135" s="134" t="s">
        <v>18</v>
      </c>
      <c r="C135" s="167">
        <f>SUM(C131:C134)</f>
        <v>10400</v>
      </c>
      <c r="D135" s="136"/>
      <c r="E135" s="136"/>
      <c r="F135" s="136"/>
      <c r="G135" s="136"/>
    </row>
    <row r="136" spans="1:256" s="6" customFormat="1" ht="17.25" customHeight="1" x14ac:dyDescent="0.35">
      <c r="A136" s="168"/>
      <c r="B136" s="161"/>
      <c r="C136" s="161"/>
      <c r="D136" s="136"/>
      <c r="E136" s="136"/>
      <c r="F136" s="136"/>
      <c r="G136" s="136"/>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c r="CM136" s="35"/>
      <c r="CN136" s="35"/>
      <c r="CO136" s="35"/>
      <c r="CP136" s="35"/>
      <c r="CQ136" s="35"/>
      <c r="CR136" s="35"/>
      <c r="CS136" s="35"/>
      <c r="CT136" s="35"/>
      <c r="CU136" s="35"/>
      <c r="CV136" s="35"/>
      <c r="CW136" s="35"/>
      <c r="CX136" s="35"/>
      <c r="CY136" s="35"/>
      <c r="CZ136" s="35"/>
      <c r="DA136" s="35"/>
      <c r="DB136" s="35"/>
      <c r="DC136" s="35"/>
      <c r="DD136" s="35"/>
      <c r="DE136" s="35"/>
      <c r="DF136" s="35"/>
      <c r="DG136" s="35"/>
      <c r="DH136" s="35"/>
      <c r="DI136" s="35"/>
      <c r="DJ136" s="35"/>
      <c r="DK136" s="35"/>
      <c r="DL136" s="35"/>
      <c r="DM136" s="35"/>
      <c r="DN136" s="35"/>
      <c r="DO136" s="35"/>
      <c r="DP136" s="35"/>
      <c r="DQ136" s="35"/>
      <c r="DR136" s="35"/>
      <c r="DS136" s="35"/>
      <c r="DT136" s="35"/>
      <c r="DU136" s="35"/>
      <c r="DV136" s="35"/>
      <c r="DW136" s="35"/>
      <c r="DX136" s="35"/>
      <c r="DY136" s="35"/>
      <c r="DZ136" s="35"/>
      <c r="EA136" s="35"/>
      <c r="EB136" s="35"/>
      <c r="EC136" s="35"/>
      <c r="ED136" s="35"/>
      <c r="EE136" s="35"/>
      <c r="EF136" s="35"/>
      <c r="EG136" s="35"/>
      <c r="EH136" s="35"/>
      <c r="EI136" s="35"/>
      <c r="EJ136" s="35"/>
      <c r="EK136" s="35"/>
      <c r="EL136" s="35"/>
      <c r="EM136" s="35"/>
      <c r="EN136" s="35"/>
      <c r="EO136" s="35"/>
      <c r="EP136" s="35"/>
      <c r="EQ136" s="35"/>
      <c r="ER136" s="35"/>
      <c r="ES136" s="35"/>
      <c r="ET136" s="35"/>
      <c r="EU136" s="35"/>
      <c r="EV136" s="35"/>
      <c r="EW136" s="35"/>
      <c r="EX136" s="35"/>
      <c r="EY136" s="35"/>
      <c r="EZ136" s="35"/>
      <c r="FA136" s="35"/>
      <c r="FB136" s="35"/>
      <c r="FC136" s="35"/>
      <c r="FD136" s="35"/>
      <c r="FE136" s="35"/>
      <c r="FF136" s="35"/>
      <c r="FG136" s="35"/>
      <c r="FH136" s="35"/>
      <c r="FI136" s="35"/>
      <c r="FJ136" s="35"/>
      <c r="FK136" s="35"/>
      <c r="FL136" s="35"/>
      <c r="FM136" s="35"/>
      <c r="FN136" s="35"/>
      <c r="FO136" s="35"/>
      <c r="FP136" s="35"/>
      <c r="FQ136" s="35"/>
      <c r="FR136" s="35"/>
      <c r="FS136" s="35"/>
      <c r="FT136" s="35"/>
      <c r="FU136" s="35"/>
      <c r="FV136" s="35"/>
      <c r="FW136" s="35"/>
      <c r="FX136" s="35"/>
      <c r="FY136" s="35"/>
      <c r="FZ136" s="35"/>
      <c r="GA136" s="35"/>
      <c r="GB136" s="35"/>
      <c r="GC136" s="35"/>
      <c r="GD136" s="35"/>
      <c r="GE136" s="35"/>
      <c r="GF136" s="35"/>
      <c r="GG136" s="35"/>
      <c r="GH136" s="35"/>
      <c r="GI136" s="35"/>
      <c r="GJ136" s="35"/>
      <c r="GK136" s="35"/>
      <c r="GL136" s="35"/>
      <c r="GM136" s="35"/>
      <c r="GN136" s="35"/>
      <c r="GO136" s="35"/>
      <c r="GP136" s="35"/>
      <c r="GQ136" s="35"/>
      <c r="GR136" s="35"/>
      <c r="GS136" s="35"/>
      <c r="GT136" s="35"/>
      <c r="GU136" s="35"/>
      <c r="GV136" s="35"/>
      <c r="GW136" s="35"/>
      <c r="GX136" s="35"/>
      <c r="GY136" s="35"/>
      <c r="GZ136" s="35"/>
      <c r="HA136" s="35"/>
      <c r="HB136" s="35"/>
      <c r="HC136" s="35"/>
      <c r="HD136" s="35"/>
      <c r="HE136" s="35"/>
      <c r="HF136" s="35"/>
      <c r="HG136" s="35"/>
      <c r="HH136" s="35"/>
      <c r="HI136" s="35"/>
      <c r="HJ136" s="35"/>
      <c r="HK136" s="35"/>
      <c r="HL136" s="35"/>
      <c r="HM136" s="35"/>
      <c r="HN136" s="35"/>
      <c r="HO136" s="35"/>
      <c r="HP136" s="35"/>
      <c r="HQ136" s="35"/>
      <c r="HR136" s="35"/>
      <c r="HS136" s="35"/>
      <c r="HT136" s="35"/>
      <c r="HU136" s="35"/>
      <c r="HV136" s="35"/>
      <c r="HW136" s="35"/>
      <c r="HX136" s="35"/>
      <c r="HY136" s="35"/>
      <c r="HZ136" s="35"/>
      <c r="IA136" s="35"/>
      <c r="IB136" s="35"/>
      <c r="IC136" s="35"/>
      <c r="ID136" s="35"/>
      <c r="IE136" s="35"/>
      <c r="IF136" s="35"/>
      <c r="IG136" s="35"/>
      <c r="IH136" s="35"/>
      <c r="II136" s="35"/>
      <c r="IJ136" s="35"/>
      <c r="IK136" s="35"/>
      <c r="IL136" s="35"/>
      <c r="IM136" s="35"/>
      <c r="IN136" s="35"/>
      <c r="IO136" s="35"/>
      <c r="IP136" s="35"/>
      <c r="IQ136" s="35"/>
      <c r="IR136" s="35"/>
      <c r="IS136" s="35"/>
      <c r="IT136" s="35"/>
      <c r="IU136" s="35"/>
      <c r="IV136" s="35"/>
    </row>
    <row r="137" spans="1:256" s="6" customFormat="1" ht="40.799999999999997" customHeight="1" x14ac:dyDescent="0.45">
      <c r="A137" s="122" t="s">
        <v>105</v>
      </c>
      <c r="B137" s="122"/>
      <c r="C137" s="122"/>
      <c r="D137" s="122"/>
      <c r="E137" s="122"/>
      <c r="F137" s="122"/>
      <c r="G137" s="122"/>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c r="EB137" s="17"/>
      <c r="EC137" s="17"/>
      <c r="ED137" s="17"/>
      <c r="EE137" s="17"/>
      <c r="EF137" s="17"/>
      <c r="EG137" s="17"/>
      <c r="EH137" s="17"/>
      <c r="EI137" s="17"/>
      <c r="EJ137" s="17"/>
      <c r="EK137" s="17"/>
      <c r="EL137" s="17"/>
      <c r="EM137" s="17"/>
      <c r="EN137" s="17"/>
      <c r="EO137" s="17"/>
      <c r="EP137" s="17"/>
      <c r="EQ137" s="17"/>
      <c r="ER137" s="17"/>
      <c r="ES137" s="17"/>
      <c r="ET137" s="17"/>
      <c r="EU137" s="17"/>
      <c r="EV137" s="17"/>
      <c r="EW137" s="17"/>
      <c r="EX137" s="17"/>
      <c r="EY137" s="17"/>
      <c r="EZ137" s="17"/>
      <c r="FA137" s="17"/>
      <c r="FB137" s="17"/>
      <c r="FC137" s="17"/>
      <c r="FD137" s="17"/>
      <c r="FE137" s="17"/>
      <c r="FF137" s="17"/>
      <c r="FG137" s="17"/>
      <c r="FH137" s="17"/>
      <c r="FI137" s="17"/>
      <c r="FJ137" s="17"/>
      <c r="FK137" s="17"/>
      <c r="FL137" s="17"/>
      <c r="FM137" s="17"/>
      <c r="FN137" s="17"/>
      <c r="FO137" s="17"/>
      <c r="FP137" s="17"/>
      <c r="FQ137" s="17"/>
      <c r="FR137" s="17"/>
      <c r="FS137" s="17"/>
      <c r="FT137" s="17"/>
      <c r="FU137" s="17"/>
      <c r="FV137" s="17"/>
      <c r="FW137" s="17"/>
      <c r="FX137" s="17"/>
      <c r="FY137" s="17"/>
      <c r="FZ137" s="17"/>
      <c r="GA137" s="17"/>
      <c r="GB137" s="17"/>
      <c r="GC137" s="17"/>
      <c r="GD137" s="17"/>
      <c r="GE137" s="17"/>
      <c r="GF137" s="17"/>
      <c r="GG137" s="17"/>
      <c r="GH137" s="17"/>
      <c r="GI137" s="17"/>
      <c r="GJ137" s="17"/>
      <c r="GK137" s="17"/>
      <c r="GL137" s="17"/>
      <c r="GM137" s="17"/>
      <c r="GN137" s="17"/>
      <c r="GO137" s="17"/>
      <c r="GP137" s="17"/>
      <c r="GQ137" s="17"/>
      <c r="GR137" s="17"/>
      <c r="GS137" s="17"/>
      <c r="GT137" s="17"/>
      <c r="GU137" s="17"/>
      <c r="GV137" s="17"/>
      <c r="GW137" s="17"/>
      <c r="GX137" s="17"/>
      <c r="GY137" s="17"/>
      <c r="GZ137" s="17"/>
      <c r="HA137" s="17"/>
      <c r="HB137" s="17"/>
      <c r="HC137" s="17"/>
      <c r="HD137" s="17"/>
      <c r="HE137" s="17"/>
      <c r="HF137" s="17"/>
      <c r="HG137" s="17"/>
      <c r="HH137" s="17"/>
      <c r="HI137" s="17"/>
      <c r="HJ137" s="17"/>
      <c r="HK137" s="17"/>
      <c r="HL137" s="17"/>
      <c r="HM137" s="17"/>
      <c r="HN137" s="17"/>
      <c r="HO137" s="17"/>
      <c r="HP137" s="17"/>
      <c r="HQ137" s="17"/>
      <c r="HR137" s="17"/>
      <c r="HS137" s="17"/>
      <c r="HT137" s="17"/>
      <c r="HU137" s="17"/>
      <c r="HV137" s="17"/>
      <c r="HW137" s="17"/>
      <c r="HX137" s="17"/>
      <c r="HY137" s="17"/>
      <c r="HZ137" s="17"/>
      <c r="IA137" s="17"/>
      <c r="IB137" s="17"/>
      <c r="IC137" s="17"/>
      <c r="ID137" s="17"/>
      <c r="IE137" s="17"/>
      <c r="IF137" s="17"/>
      <c r="IG137" s="17"/>
      <c r="IH137" s="17"/>
      <c r="II137" s="17"/>
      <c r="IJ137" s="17"/>
      <c r="IK137" s="17"/>
      <c r="IL137" s="17"/>
      <c r="IM137" s="17"/>
      <c r="IN137" s="17"/>
      <c r="IO137" s="17"/>
      <c r="IP137" s="17"/>
      <c r="IQ137" s="17"/>
      <c r="IR137" s="17"/>
      <c r="IS137" s="17"/>
      <c r="IT137" s="17"/>
      <c r="IU137" s="17"/>
      <c r="IV137" s="17"/>
    </row>
    <row r="138" spans="1:256" s="6" customFormat="1" ht="50.25" customHeight="1" x14ac:dyDescent="0.25">
      <c r="A138" s="119"/>
      <c r="B138" s="152" t="s">
        <v>106</v>
      </c>
      <c r="C138" s="152"/>
      <c r="D138" s="152"/>
      <c r="E138" s="152"/>
      <c r="F138" s="152"/>
      <c r="G138" s="152"/>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c r="EB138" s="17"/>
      <c r="EC138" s="17"/>
      <c r="ED138" s="17"/>
      <c r="EE138" s="17"/>
      <c r="EF138" s="17"/>
      <c r="EG138" s="17"/>
      <c r="EH138" s="17"/>
      <c r="EI138" s="17"/>
      <c r="EJ138" s="17"/>
      <c r="EK138" s="17"/>
      <c r="EL138" s="17"/>
      <c r="EM138" s="17"/>
      <c r="EN138" s="17"/>
      <c r="EO138" s="17"/>
      <c r="EP138" s="17"/>
      <c r="EQ138" s="17"/>
      <c r="ER138" s="17"/>
      <c r="ES138" s="17"/>
      <c r="ET138" s="17"/>
      <c r="EU138" s="17"/>
      <c r="EV138" s="17"/>
      <c r="EW138" s="17"/>
      <c r="EX138" s="17"/>
      <c r="EY138" s="17"/>
      <c r="EZ138" s="17"/>
      <c r="FA138" s="17"/>
      <c r="FB138" s="17"/>
      <c r="FC138" s="17"/>
      <c r="FD138" s="17"/>
      <c r="FE138" s="17"/>
      <c r="FF138" s="17"/>
      <c r="FG138" s="17"/>
      <c r="FH138" s="17"/>
      <c r="FI138" s="17"/>
      <c r="FJ138" s="17"/>
      <c r="FK138" s="17"/>
      <c r="FL138" s="17"/>
      <c r="FM138" s="17"/>
      <c r="FN138" s="17"/>
      <c r="FO138" s="17"/>
      <c r="FP138" s="17"/>
      <c r="FQ138" s="17"/>
      <c r="FR138" s="17"/>
      <c r="FS138" s="17"/>
      <c r="FT138" s="17"/>
      <c r="FU138" s="17"/>
      <c r="FV138" s="17"/>
      <c r="FW138" s="17"/>
      <c r="FX138" s="17"/>
      <c r="FY138" s="17"/>
      <c r="FZ138" s="17"/>
      <c r="GA138" s="17"/>
      <c r="GB138" s="17"/>
      <c r="GC138" s="17"/>
      <c r="GD138" s="17"/>
      <c r="GE138" s="17"/>
      <c r="GF138" s="17"/>
      <c r="GG138" s="17"/>
      <c r="GH138" s="17"/>
      <c r="GI138" s="17"/>
      <c r="GJ138" s="17"/>
      <c r="GK138" s="17"/>
      <c r="GL138" s="17"/>
      <c r="GM138" s="17"/>
      <c r="GN138" s="17"/>
      <c r="GO138" s="17"/>
      <c r="GP138" s="17"/>
      <c r="GQ138" s="17"/>
      <c r="GR138" s="17"/>
      <c r="GS138" s="17"/>
      <c r="GT138" s="17"/>
      <c r="GU138" s="17"/>
      <c r="GV138" s="17"/>
      <c r="GW138" s="17"/>
      <c r="GX138" s="17"/>
      <c r="GY138" s="17"/>
      <c r="GZ138" s="17"/>
      <c r="HA138" s="17"/>
      <c r="HB138" s="17"/>
      <c r="HC138" s="17"/>
      <c r="HD138" s="17"/>
      <c r="HE138" s="17"/>
      <c r="HF138" s="17"/>
      <c r="HG138" s="17"/>
      <c r="HH138" s="17"/>
      <c r="HI138" s="17"/>
      <c r="HJ138" s="17"/>
      <c r="HK138" s="17"/>
      <c r="HL138" s="17"/>
      <c r="HM138" s="17"/>
      <c r="HN138" s="17"/>
      <c r="HO138" s="17"/>
      <c r="HP138" s="17"/>
      <c r="HQ138" s="17"/>
      <c r="HR138" s="17"/>
      <c r="HS138" s="17"/>
      <c r="HT138" s="17"/>
      <c r="HU138" s="17"/>
      <c r="HV138" s="17"/>
      <c r="HW138" s="17"/>
      <c r="HX138" s="17"/>
      <c r="HY138" s="17"/>
      <c r="HZ138" s="17"/>
      <c r="IA138" s="17"/>
      <c r="IB138" s="17"/>
      <c r="IC138" s="17"/>
      <c r="ID138" s="17"/>
      <c r="IE138" s="17"/>
      <c r="IF138" s="17"/>
      <c r="IG138" s="17"/>
      <c r="IH138" s="17"/>
      <c r="II138" s="17"/>
      <c r="IJ138" s="17"/>
      <c r="IK138" s="17"/>
      <c r="IL138" s="17"/>
      <c r="IM138" s="17"/>
      <c r="IN138" s="17"/>
      <c r="IO138" s="17"/>
      <c r="IP138" s="17"/>
      <c r="IQ138" s="17"/>
      <c r="IR138" s="17"/>
      <c r="IS138" s="17"/>
      <c r="IT138" s="17"/>
      <c r="IU138" s="17"/>
      <c r="IV138" s="17"/>
    </row>
    <row r="139" spans="1:256" s="4" customFormat="1" x14ac:dyDescent="0.25">
      <c r="A139" s="119"/>
      <c r="B139" s="176" t="s">
        <v>88</v>
      </c>
      <c r="C139" s="171"/>
      <c r="D139" s="171"/>
      <c r="E139" s="171"/>
      <c r="F139" s="171"/>
      <c r="G139" s="171"/>
    </row>
    <row r="140" spans="1:256" s="3" customFormat="1" x14ac:dyDescent="0.4">
      <c r="A140" s="136"/>
      <c r="B140" s="136"/>
      <c r="C140" s="136"/>
      <c r="D140" s="136"/>
      <c r="E140" s="136"/>
      <c r="F140" s="136"/>
      <c r="G140" s="174" t="s">
        <v>36</v>
      </c>
    </row>
    <row r="141" spans="1:256" s="4" customFormat="1" ht="102" x14ac:dyDescent="0.25">
      <c r="A141" s="126" t="s">
        <v>35</v>
      </c>
      <c r="B141" s="126" t="s">
        <v>37</v>
      </c>
      <c r="C141" s="126" t="s">
        <v>31</v>
      </c>
      <c r="D141" s="126" t="s">
        <v>66</v>
      </c>
      <c r="E141" s="126" t="s">
        <v>39</v>
      </c>
      <c r="F141" s="126" t="s">
        <v>67</v>
      </c>
      <c r="G141" s="126" t="s">
        <v>40</v>
      </c>
    </row>
    <row r="142" spans="1:256" s="4" customFormat="1" x14ac:dyDescent="0.4">
      <c r="A142" s="128">
        <v>1</v>
      </c>
      <c r="B142" s="128">
        <v>2</v>
      </c>
      <c r="C142" s="128">
        <v>3</v>
      </c>
      <c r="D142" s="128">
        <v>4</v>
      </c>
      <c r="E142" s="128">
        <v>5</v>
      </c>
      <c r="F142" s="128">
        <v>6</v>
      </c>
      <c r="G142" s="128">
        <v>7</v>
      </c>
    </row>
    <row r="143" spans="1:256" s="4" customFormat="1" ht="2.25" customHeight="1" x14ac:dyDescent="0.25">
      <c r="A143" s="133">
        <v>4</v>
      </c>
      <c r="B143" s="180"/>
      <c r="C143" s="177"/>
      <c r="D143" s="178"/>
      <c r="E143" s="177"/>
      <c r="F143" s="135">
        <f t="shared" ref="F143:F154" si="3">D143*E143</f>
        <v>0</v>
      </c>
      <c r="G143" s="179">
        <v>1</v>
      </c>
    </row>
    <row r="144" spans="1:256" s="4" customFormat="1" hidden="1" x14ac:dyDescent="0.25">
      <c r="A144" s="133">
        <v>5</v>
      </c>
      <c r="B144" s="180"/>
      <c r="C144" s="177"/>
      <c r="D144" s="178"/>
      <c r="E144" s="177"/>
      <c r="F144" s="135">
        <f t="shared" si="3"/>
        <v>0</v>
      </c>
      <c r="G144" s="179">
        <v>1</v>
      </c>
    </row>
    <row r="145" spans="1:256" s="4" customFormat="1" hidden="1" x14ac:dyDescent="0.25">
      <c r="A145" s="133">
        <v>6</v>
      </c>
      <c r="B145" s="180"/>
      <c r="C145" s="177"/>
      <c r="D145" s="178"/>
      <c r="E145" s="177"/>
      <c r="F145" s="135">
        <f t="shared" si="3"/>
        <v>0</v>
      </c>
      <c r="G145" s="179">
        <v>1</v>
      </c>
    </row>
    <row r="146" spans="1:256" s="4" customFormat="1" hidden="1" x14ac:dyDescent="0.25">
      <c r="A146" s="133">
        <v>7</v>
      </c>
      <c r="B146" s="180"/>
      <c r="C146" s="177"/>
      <c r="D146" s="178"/>
      <c r="E146" s="177"/>
      <c r="F146" s="135">
        <f t="shared" si="3"/>
        <v>0</v>
      </c>
      <c r="G146" s="179">
        <v>1</v>
      </c>
    </row>
    <row r="147" spans="1:256" s="4" customFormat="1" hidden="1" x14ac:dyDescent="0.25">
      <c r="A147" s="133">
        <v>8</v>
      </c>
      <c r="B147" s="180"/>
      <c r="C147" s="177"/>
      <c r="D147" s="178"/>
      <c r="E147" s="177"/>
      <c r="F147" s="135">
        <f t="shared" si="3"/>
        <v>0</v>
      </c>
      <c r="G147" s="179">
        <v>1</v>
      </c>
    </row>
    <row r="148" spans="1:256" s="4" customFormat="1" hidden="1" x14ac:dyDescent="0.25">
      <c r="A148" s="133">
        <v>9</v>
      </c>
      <c r="B148" s="180"/>
      <c r="C148" s="177"/>
      <c r="D148" s="178"/>
      <c r="E148" s="177"/>
      <c r="F148" s="135">
        <f t="shared" si="3"/>
        <v>0</v>
      </c>
      <c r="G148" s="179"/>
    </row>
    <row r="149" spans="1:256" s="4" customFormat="1" hidden="1" x14ac:dyDescent="0.25">
      <c r="A149" s="133">
        <v>10</v>
      </c>
      <c r="B149" s="180"/>
      <c r="C149" s="177"/>
      <c r="D149" s="178"/>
      <c r="E149" s="177"/>
      <c r="F149" s="135">
        <f t="shared" si="3"/>
        <v>0</v>
      </c>
      <c r="G149" s="179"/>
    </row>
    <row r="150" spans="1:256" s="4" customFormat="1" hidden="1" x14ac:dyDescent="0.25">
      <c r="A150" s="133">
        <v>11</v>
      </c>
      <c r="B150" s="180"/>
      <c r="C150" s="177"/>
      <c r="D150" s="178"/>
      <c r="E150" s="177"/>
      <c r="F150" s="135">
        <f t="shared" si="3"/>
        <v>0</v>
      </c>
      <c r="G150" s="179"/>
    </row>
    <row r="151" spans="1:256" s="4" customFormat="1" hidden="1" x14ac:dyDescent="0.25">
      <c r="A151" s="133">
        <v>12</v>
      </c>
      <c r="B151" s="180"/>
      <c r="C151" s="177"/>
      <c r="D151" s="178"/>
      <c r="E151" s="177"/>
      <c r="F151" s="135">
        <f t="shared" si="3"/>
        <v>0</v>
      </c>
      <c r="G151" s="179"/>
    </row>
    <row r="152" spans="1:256" s="4" customFormat="1" hidden="1" x14ac:dyDescent="0.25">
      <c r="A152" s="133">
        <v>13</v>
      </c>
      <c r="B152" s="180"/>
      <c r="C152" s="177"/>
      <c r="D152" s="178"/>
      <c r="E152" s="177"/>
      <c r="F152" s="135">
        <f t="shared" si="3"/>
        <v>0</v>
      </c>
      <c r="G152" s="179"/>
    </row>
    <row r="153" spans="1:256" s="4" customFormat="1" hidden="1" x14ac:dyDescent="0.25">
      <c r="A153" s="133">
        <v>14</v>
      </c>
      <c r="B153" s="180"/>
      <c r="C153" s="177"/>
      <c r="D153" s="178"/>
      <c r="E153" s="177"/>
      <c r="F153" s="135">
        <f t="shared" si="3"/>
        <v>0</v>
      </c>
      <c r="G153" s="179"/>
    </row>
    <row r="154" spans="1:256" s="4" customFormat="1" x14ac:dyDescent="0.25">
      <c r="A154" s="133">
        <v>15</v>
      </c>
      <c r="B154" s="180"/>
      <c r="C154" s="177"/>
      <c r="D154" s="178"/>
      <c r="E154" s="177"/>
      <c r="F154" s="135">
        <f t="shared" si="3"/>
        <v>0</v>
      </c>
      <c r="G154" s="179"/>
    </row>
    <row r="155" spans="1:256" s="6" customFormat="1" ht="57.75" hidden="1" customHeight="1" x14ac:dyDescent="0.25">
      <c r="A155" s="166"/>
      <c r="B155" s="134" t="s">
        <v>18</v>
      </c>
      <c r="C155" s="135"/>
      <c r="D155" s="135"/>
      <c r="E155" s="135"/>
      <c r="F155" s="135">
        <f>SUM(F143:F154)</f>
        <v>0</v>
      </c>
      <c r="G155" s="181"/>
    </row>
    <row r="156" spans="1:256" s="6" customFormat="1" ht="36.75" hidden="1" customHeight="1" thickBot="1" x14ac:dyDescent="0.4">
      <c r="A156" s="168"/>
      <c r="B156" s="169"/>
      <c r="C156" s="161"/>
      <c r="D156" s="170"/>
      <c r="E156" s="170"/>
      <c r="F156" s="170"/>
      <c r="G156" s="170"/>
    </row>
    <row r="157" spans="1:256" s="6" customFormat="1" ht="40.799999999999997" x14ac:dyDescent="0.35">
      <c r="A157" s="170"/>
      <c r="B157" s="182"/>
      <c r="C157" s="170"/>
      <c r="D157" s="183"/>
      <c r="E157" s="184" t="s">
        <v>5</v>
      </c>
      <c r="F157" s="170"/>
      <c r="G157" s="170"/>
    </row>
    <row r="158" spans="1:256" s="32" customFormat="1" ht="25.8" x14ac:dyDescent="0.4">
      <c r="A158" s="170"/>
      <c r="B158" s="182"/>
      <c r="C158" s="170"/>
      <c r="D158" s="183"/>
      <c r="E158" s="184"/>
      <c r="F158" s="170"/>
      <c r="G158" s="170"/>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c r="ET158" s="36"/>
      <c r="EU158" s="36"/>
      <c r="EV158" s="36"/>
      <c r="EW158" s="36"/>
      <c r="EX158" s="36"/>
      <c r="EY158" s="36"/>
      <c r="EZ158" s="36"/>
      <c r="FA158" s="36"/>
      <c r="FB158" s="36"/>
      <c r="FC158" s="36"/>
      <c r="FD158" s="36"/>
      <c r="FE158" s="36"/>
      <c r="FF158" s="36"/>
      <c r="FG158" s="36"/>
      <c r="FH158" s="36"/>
      <c r="FI158" s="36"/>
      <c r="FJ158" s="36"/>
      <c r="FK158" s="36"/>
      <c r="FL158" s="36"/>
      <c r="FM158" s="36"/>
      <c r="FN158" s="36"/>
      <c r="FO158" s="36"/>
      <c r="FP158" s="36"/>
      <c r="FQ158" s="36"/>
      <c r="FR158" s="36"/>
      <c r="FS158" s="36"/>
      <c r="FT158" s="36"/>
      <c r="FU158" s="36"/>
      <c r="FV158" s="36"/>
      <c r="FW158" s="36"/>
      <c r="FX158" s="36"/>
      <c r="FY158" s="36"/>
      <c r="FZ158" s="36"/>
      <c r="GA158" s="36"/>
      <c r="GB158" s="36"/>
      <c r="GC158" s="36"/>
      <c r="GD158" s="36"/>
      <c r="GE158" s="36"/>
      <c r="GF158" s="36"/>
      <c r="GG158" s="36"/>
      <c r="GH158" s="36"/>
      <c r="GI158" s="36"/>
      <c r="GJ158" s="36"/>
      <c r="GK158" s="36"/>
      <c r="GL158" s="36"/>
      <c r="GM158" s="36"/>
      <c r="GN158" s="36"/>
      <c r="GO158" s="36"/>
      <c r="GP158" s="36"/>
      <c r="GQ158" s="36"/>
      <c r="GR158" s="36"/>
      <c r="GS158" s="36"/>
      <c r="GT158" s="36"/>
      <c r="GU158" s="36"/>
      <c r="GV158" s="36"/>
      <c r="GW158" s="36"/>
      <c r="GX158" s="36"/>
      <c r="GY158" s="36"/>
      <c r="GZ158" s="36"/>
      <c r="HA158" s="36"/>
      <c r="HB158" s="36"/>
      <c r="HC158" s="36"/>
      <c r="HD158" s="36"/>
      <c r="HE158" s="36"/>
      <c r="HF158" s="36"/>
      <c r="HG158" s="36"/>
      <c r="HH158" s="36"/>
      <c r="HI158" s="36"/>
      <c r="HJ158" s="36"/>
      <c r="HK158" s="36"/>
      <c r="HL158" s="36"/>
      <c r="HM158" s="36"/>
      <c r="HN158" s="36"/>
      <c r="HO158" s="36"/>
      <c r="HP158" s="36"/>
      <c r="HQ158" s="36"/>
      <c r="HR158" s="36"/>
      <c r="HS158" s="36"/>
      <c r="HT158" s="36"/>
      <c r="HU158" s="36"/>
      <c r="HV158" s="36"/>
      <c r="HW158" s="36"/>
      <c r="HX158" s="36"/>
      <c r="HY158" s="36"/>
      <c r="HZ158" s="36"/>
      <c r="IA158" s="36"/>
      <c r="IB158" s="36"/>
      <c r="IC158" s="36"/>
      <c r="ID158" s="36"/>
      <c r="IE158" s="36"/>
      <c r="IF158" s="36"/>
      <c r="IG158" s="36"/>
      <c r="IH158" s="36"/>
      <c r="II158" s="36"/>
      <c r="IJ158" s="36"/>
      <c r="IK158" s="36"/>
      <c r="IL158" s="36"/>
      <c r="IM158" s="36"/>
      <c r="IN158" s="36"/>
      <c r="IO158" s="36"/>
      <c r="IP158" s="36"/>
      <c r="IQ158" s="36"/>
      <c r="IR158" s="36"/>
      <c r="IS158" s="36"/>
      <c r="IT158" s="36"/>
      <c r="IU158" s="36"/>
      <c r="IV158" s="36"/>
    </row>
    <row r="159" spans="1:256" s="11" customFormat="1" ht="26.4" x14ac:dyDescent="0.3">
      <c r="A159" s="185" t="s">
        <v>84</v>
      </c>
      <c r="B159" s="185"/>
      <c r="C159" s="185"/>
      <c r="D159" s="185"/>
      <c r="E159" s="185"/>
      <c r="F159" s="185"/>
      <c r="G159" s="185"/>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row>
    <row r="160" spans="1:256" s="4" customFormat="1" ht="21.6" x14ac:dyDescent="0.45">
      <c r="A160" s="122" t="s">
        <v>43</v>
      </c>
      <c r="B160" s="122"/>
      <c r="C160" s="122"/>
      <c r="D160" s="122"/>
      <c r="E160" s="122"/>
      <c r="F160" s="122"/>
      <c r="G160" s="122"/>
    </row>
    <row r="161" spans="1:256" s="4" customFormat="1" x14ac:dyDescent="0.4">
      <c r="A161" s="186"/>
      <c r="B161" s="186"/>
      <c r="C161" s="139" t="s">
        <v>41</v>
      </c>
      <c r="D161" s="136"/>
      <c r="E161" s="154"/>
      <c r="F161" s="186"/>
      <c r="G161" s="136"/>
      <c r="H161" s="12"/>
    </row>
    <row r="162" spans="1:256" s="4" customFormat="1" ht="40.799999999999997" x14ac:dyDescent="0.35">
      <c r="A162" s="126" t="s">
        <v>35</v>
      </c>
      <c r="B162" s="126" t="s">
        <v>42</v>
      </c>
      <c r="C162" s="126" t="s">
        <v>22</v>
      </c>
      <c r="D162" s="136"/>
      <c r="E162" s="136"/>
      <c r="F162" s="136"/>
      <c r="G162" s="136"/>
      <c r="H162" s="12"/>
    </row>
    <row r="163" spans="1:256" s="12" customFormat="1" ht="41.25" customHeight="1" x14ac:dyDescent="0.4">
      <c r="A163" s="128">
        <v>1</v>
      </c>
      <c r="B163" s="128">
        <v>2</v>
      </c>
      <c r="C163" s="128">
        <v>3</v>
      </c>
      <c r="D163" s="136"/>
      <c r="E163" s="136"/>
      <c r="F163" s="136"/>
      <c r="G163" s="136"/>
    </row>
    <row r="164" spans="1:256" s="12" customFormat="1" ht="41.25" customHeight="1" x14ac:dyDescent="0.35">
      <c r="A164" s="126">
        <v>1</v>
      </c>
      <c r="B164" s="187" t="s">
        <v>68</v>
      </c>
      <c r="C164" s="188">
        <f t="array" ref="C164">SUM(IF(F143:F154&gt;0,F143:F154/G143:G154+0.00000000000001,0))</f>
        <v>0</v>
      </c>
      <c r="D164" s="189"/>
      <c r="E164" s="189"/>
      <c r="F164" s="189"/>
      <c r="G164" s="189"/>
    </row>
    <row r="165" spans="1:256" s="12" customFormat="1" ht="41.25" customHeight="1" x14ac:dyDescent="0.35">
      <c r="A165" s="126">
        <v>2</v>
      </c>
      <c r="B165" s="187" t="s">
        <v>79</v>
      </c>
      <c r="C165" s="188">
        <v>0</v>
      </c>
      <c r="D165" s="189"/>
      <c r="E165" s="189"/>
      <c r="F165" s="189"/>
      <c r="G165" s="189"/>
    </row>
    <row r="166" spans="1:256" s="12" customFormat="1" ht="41.25" customHeight="1" x14ac:dyDescent="0.35">
      <c r="A166" s="126">
        <v>3</v>
      </c>
      <c r="B166" s="187" t="s">
        <v>72</v>
      </c>
      <c r="C166" s="188">
        <f>G71</f>
        <v>0</v>
      </c>
      <c r="D166" s="189"/>
      <c r="E166" s="189"/>
      <c r="F166" s="189"/>
      <c r="G166" s="189"/>
    </row>
    <row r="167" spans="1:256" s="12" customFormat="1" ht="41.25" customHeight="1" x14ac:dyDescent="0.35">
      <c r="A167" s="126">
        <v>4</v>
      </c>
      <c r="B167" s="187" t="s">
        <v>80</v>
      </c>
      <c r="C167" s="188">
        <f>C135</f>
        <v>10400</v>
      </c>
      <c r="D167" s="189"/>
      <c r="E167" s="189"/>
      <c r="F167" s="189"/>
      <c r="G167" s="189"/>
    </row>
    <row r="168" spans="1:256" s="12" customFormat="1" ht="42" x14ac:dyDescent="0.35">
      <c r="A168" s="126">
        <v>5</v>
      </c>
      <c r="B168" s="190" t="s">
        <v>83</v>
      </c>
      <c r="C168" s="188">
        <f>SUM(C164:C167)</f>
        <v>10400</v>
      </c>
      <c r="D168" s="189"/>
      <c r="E168" s="189"/>
      <c r="F168" s="189"/>
      <c r="G168" s="189"/>
    </row>
    <row r="169" spans="1:256" s="6" customFormat="1" ht="102" x14ac:dyDescent="0.35">
      <c r="A169" s="126">
        <v>6</v>
      </c>
      <c r="B169" s="187" t="s">
        <v>46</v>
      </c>
      <c r="C169" s="188">
        <f>IF(D187=0,0,C168/D187)</f>
        <v>1040</v>
      </c>
      <c r="D169" s="189"/>
      <c r="E169" s="189"/>
      <c r="F169" s="189"/>
      <c r="G169" s="189"/>
    </row>
    <row r="170" spans="1:256" s="11" customFormat="1" ht="20.399999999999999" x14ac:dyDescent="0.35">
      <c r="A170" s="170"/>
      <c r="B170" s="182"/>
      <c r="C170" s="170"/>
      <c r="D170" s="170"/>
      <c r="E170" s="170"/>
      <c r="F170" s="170"/>
      <c r="G170" s="170"/>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row>
    <row r="171" spans="1:256" s="6" customFormat="1" ht="21.6" x14ac:dyDescent="0.45">
      <c r="A171" s="122" t="s">
        <v>44</v>
      </c>
      <c r="B171" s="122"/>
      <c r="C171" s="122"/>
      <c r="D171" s="122"/>
      <c r="E171" s="122"/>
      <c r="F171" s="122"/>
      <c r="G171" s="122"/>
    </row>
    <row r="172" spans="1:256" s="4" customFormat="1" ht="21.6" thickBot="1" x14ac:dyDescent="0.45">
      <c r="A172" s="170"/>
      <c r="B172" s="170"/>
      <c r="C172" s="139" t="s">
        <v>45</v>
      </c>
      <c r="D172" s="170"/>
      <c r="E172" s="170"/>
      <c r="F172" s="170"/>
      <c r="G172" s="170"/>
    </row>
    <row r="173" spans="1:256" s="8" customFormat="1" ht="20.399999999999999" x14ac:dyDescent="0.35">
      <c r="A173" s="155" t="s">
        <v>35</v>
      </c>
      <c r="B173" s="126" t="s">
        <v>7</v>
      </c>
      <c r="C173" s="126" t="s">
        <v>8</v>
      </c>
      <c r="D173" s="136"/>
      <c r="E173" s="136"/>
      <c r="F173" s="136"/>
      <c r="G173" s="136"/>
    </row>
    <row r="174" spans="1:256" s="4" customFormat="1" ht="42" customHeight="1" x14ac:dyDescent="0.25">
      <c r="A174" s="191">
        <v>1</v>
      </c>
      <c r="B174" s="144">
        <v>2</v>
      </c>
      <c r="C174" s="144">
        <v>3</v>
      </c>
      <c r="D174" s="158"/>
      <c r="E174" s="158"/>
      <c r="F174" s="158"/>
      <c r="G174" s="158"/>
    </row>
    <row r="175" spans="1:256" s="4" customFormat="1" ht="42" customHeight="1" x14ac:dyDescent="0.35">
      <c r="A175" s="192">
        <v>1</v>
      </c>
      <c r="B175" s="193" t="s">
        <v>129</v>
      </c>
      <c r="C175" s="194">
        <f>C169</f>
        <v>1040</v>
      </c>
      <c r="D175" s="136"/>
      <c r="E175" s="136"/>
      <c r="F175" s="136"/>
      <c r="G175" s="136"/>
    </row>
    <row r="176" spans="1:256" s="4" customFormat="1" ht="42" customHeight="1" x14ac:dyDescent="0.35">
      <c r="A176" s="192">
        <v>2</v>
      </c>
      <c r="B176" s="193" t="s">
        <v>48</v>
      </c>
      <c r="C176" s="195">
        <v>0.2</v>
      </c>
      <c r="D176" s="136"/>
      <c r="E176" s="136"/>
      <c r="F176" s="136"/>
      <c r="G176" s="136"/>
    </row>
    <row r="177" spans="1:256" s="4" customFormat="1" ht="42" customHeight="1" x14ac:dyDescent="0.35">
      <c r="A177" s="192">
        <v>3</v>
      </c>
      <c r="B177" s="193" t="s">
        <v>47</v>
      </c>
      <c r="C177" s="194">
        <f>C175*C176</f>
        <v>208</v>
      </c>
      <c r="D177" s="136"/>
      <c r="E177" s="136"/>
      <c r="F177" s="136"/>
      <c r="G177" s="136"/>
    </row>
    <row r="178" spans="1:256" s="4" customFormat="1" ht="42" customHeight="1" x14ac:dyDescent="0.35">
      <c r="A178" s="192">
        <v>4</v>
      </c>
      <c r="B178" s="193" t="s">
        <v>51</v>
      </c>
      <c r="C178" s="194">
        <f>C175+C177</f>
        <v>1248</v>
      </c>
      <c r="D178" s="136"/>
      <c r="E178" s="136"/>
      <c r="F178" s="136"/>
      <c r="G178" s="136"/>
    </row>
    <row r="179" spans="1:256" s="4" customFormat="1" ht="61.2" x14ac:dyDescent="0.35">
      <c r="A179" s="192">
        <v>5</v>
      </c>
      <c r="B179" s="196" t="s">
        <v>49</v>
      </c>
      <c r="C179" s="197">
        <v>5000</v>
      </c>
      <c r="D179" s="136"/>
      <c r="E179" s="136"/>
      <c r="F179" s="136"/>
      <c r="G179" s="136"/>
    </row>
    <row r="180" spans="1:256" s="32" customFormat="1" ht="25.8" x14ac:dyDescent="0.4">
      <c r="A180" s="198"/>
      <c r="B180" s="136"/>
      <c r="C180" s="136"/>
      <c r="D180" s="136"/>
      <c r="E180" s="136"/>
      <c r="F180" s="136"/>
      <c r="G180" s="136"/>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c r="FS180" s="33"/>
      <c r="FT180" s="33"/>
      <c r="FU180" s="33"/>
      <c r="FV180" s="33"/>
      <c r="FW180" s="33"/>
      <c r="FX180" s="33"/>
      <c r="FY180" s="33"/>
      <c r="FZ180" s="33"/>
      <c r="GA180" s="33"/>
      <c r="GB180" s="33"/>
      <c r="GC180" s="33"/>
      <c r="GD180" s="33"/>
      <c r="GE180" s="33"/>
      <c r="GF180" s="33"/>
      <c r="GG180" s="33"/>
      <c r="GH180" s="33"/>
      <c r="GI180" s="33"/>
      <c r="GJ180" s="33"/>
      <c r="GK180" s="33"/>
      <c r="GL180" s="33"/>
      <c r="GM180" s="33"/>
      <c r="GN180" s="33"/>
      <c r="GO180" s="33"/>
      <c r="GP180" s="33"/>
      <c r="GQ180" s="33"/>
      <c r="GR180" s="33"/>
      <c r="GS180" s="33"/>
      <c r="GT180" s="33"/>
      <c r="GU180" s="33"/>
      <c r="GV180" s="33"/>
      <c r="GW180" s="33"/>
      <c r="GX180" s="33"/>
      <c r="GY180" s="33"/>
      <c r="GZ180" s="33"/>
      <c r="HA180" s="33"/>
      <c r="HB180" s="33"/>
      <c r="HC180" s="33"/>
      <c r="HD180" s="33"/>
      <c r="HE180" s="33"/>
      <c r="HF180" s="33"/>
      <c r="HG180" s="33"/>
      <c r="HH180" s="33"/>
      <c r="HI180" s="33"/>
      <c r="HJ180" s="33"/>
      <c r="HK180" s="33"/>
      <c r="HL180" s="33"/>
      <c r="HM180" s="33"/>
      <c r="HN180" s="33"/>
      <c r="HO180" s="33"/>
      <c r="HP180" s="33"/>
      <c r="HQ180" s="33"/>
      <c r="HR180" s="33"/>
      <c r="HS180" s="33"/>
      <c r="HT180" s="33"/>
      <c r="HU180" s="33"/>
      <c r="HV180" s="33"/>
      <c r="HW180" s="33"/>
      <c r="HX180" s="33"/>
      <c r="HY180" s="33"/>
      <c r="HZ180" s="33"/>
      <c r="IA180" s="33"/>
      <c r="IB180" s="33"/>
      <c r="IC180" s="33"/>
      <c r="ID180" s="33"/>
      <c r="IE180" s="33"/>
      <c r="IF180" s="33"/>
      <c r="IG180" s="33"/>
      <c r="IH180" s="33"/>
      <c r="II180" s="33"/>
      <c r="IJ180" s="33"/>
      <c r="IK180" s="33"/>
      <c r="IL180" s="33"/>
      <c r="IM180" s="33"/>
      <c r="IN180" s="33"/>
      <c r="IO180" s="33"/>
      <c r="IP180" s="33"/>
      <c r="IQ180" s="33"/>
      <c r="IR180" s="33"/>
      <c r="IS180" s="33"/>
      <c r="IT180" s="33"/>
      <c r="IU180" s="33"/>
      <c r="IV180" s="33"/>
    </row>
    <row r="181" spans="1:256" s="11" customFormat="1" ht="26.4" x14ac:dyDescent="0.3">
      <c r="A181" s="199" t="s">
        <v>50</v>
      </c>
      <c r="B181" s="199"/>
      <c r="C181" s="199"/>
      <c r="D181" s="199"/>
      <c r="E181" s="199"/>
      <c r="F181" s="199"/>
      <c r="G181" s="199"/>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row>
    <row r="182" spans="1:256" s="13" customFormat="1" ht="21.6" x14ac:dyDescent="0.45">
      <c r="A182" s="122" t="s">
        <v>9</v>
      </c>
      <c r="B182" s="122"/>
      <c r="C182" s="122"/>
      <c r="D182" s="122"/>
      <c r="E182" s="122"/>
      <c r="F182" s="122"/>
      <c r="G182" s="122"/>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row>
    <row r="183" spans="1:256" s="3" customFormat="1" ht="21.6" thickBot="1" x14ac:dyDescent="0.45">
      <c r="A183" s="136"/>
      <c r="B183" s="154"/>
      <c r="C183" s="154"/>
      <c r="D183" s="174" t="s">
        <v>52</v>
      </c>
      <c r="E183" s="136"/>
      <c r="F183" s="136"/>
      <c r="G183" s="136"/>
    </row>
    <row r="184" spans="1:256" s="4" customFormat="1" ht="20.399999999999999" x14ac:dyDescent="0.25">
      <c r="A184" s="155" t="s">
        <v>35</v>
      </c>
      <c r="B184" s="141" t="s">
        <v>53</v>
      </c>
      <c r="C184" s="141"/>
      <c r="D184" s="126"/>
      <c r="E184" s="127"/>
      <c r="F184" s="127"/>
      <c r="G184" s="127"/>
    </row>
    <row r="185" spans="1:256" s="4" customFormat="1" ht="22.5" customHeight="1" x14ac:dyDescent="0.35">
      <c r="A185" s="200">
        <v>1</v>
      </c>
      <c r="B185" s="201">
        <v>2</v>
      </c>
      <c r="C185" s="201">
        <v>3</v>
      </c>
      <c r="D185" s="201">
        <v>4</v>
      </c>
      <c r="E185" s="136"/>
      <c r="F185" s="136"/>
      <c r="G185" s="136"/>
    </row>
    <row r="186" spans="1:256" s="4" customFormat="1" ht="22.5" customHeight="1" x14ac:dyDescent="0.35">
      <c r="A186" s="202">
        <v>1</v>
      </c>
      <c r="B186" s="203" t="s">
        <v>54</v>
      </c>
      <c r="C186" s="204" t="s">
        <v>81</v>
      </c>
      <c r="D186" s="205" t="s">
        <v>148</v>
      </c>
      <c r="E186" s="136"/>
      <c r="F186" s="136"/>
      <c r="G186" s="136"/>
    </row>
    <row r="187" spans="1:256" s="4" customFormat="1" ht="22.5" customHeight="1" x14ac:dyDescent="0.35">
      <c r="A187" s="206"/>
      <c r="B187" s="207"/>
      <c r="C187" s="204" t="s">
        <v>38</v>
      </c>
      <c r="D187" s="208">
        <v>10</v>
      </c>
      <c r="E187" s="136"/>
      <c r="F187" s="136"/>
      <c r="G187" s="136"/>
    </row>
    <row r="188" spans="1:256" s="4" customFormat="1" ht="40.5" customHeight="1" x14ac:dyDescent="0.35">
      <c r="A188" s="192">
        <v>2</v>
      </c>
      <c r="B188" s="209" t="s">
        <v>58</v>
      </c>
      <c r="C188" s="210"/>
      <c r="D188" s="211">
        <v>5000</v>
      </c>
      <c r="E188" s="136"/>
      <c r="F188" s="136"/>
      <c r="G188" s="136"/>
    </row>
    <row r="189" spans="1:256" s="4" customFormat="1" ht="30" customHeight="1" x14ac:dyDescent="0.35">
      <c r="A189" s="192">
        <v>3</v>
      </c>
      <c r="B189" s="209" t="s">
        <v>60</v>
      </c>
      <c r="C189" s="210"/>
      <c r="D189" s="194">
        <v>50000</v>
      </c>
      <c r="E189" s="136"/>
      <c r="F189" s="136"/>
      <c r="G189" s="136"/>
    </row>
    <row r="190" spans="1:256" s="4" customFormat="1" ht="20.399999999999999" x14ac:dyDescent="0.35">
      <c r="A190" s="184"/>
      <c r="B190" s="136"/>
      <c r="C190" s="136"/>
      <c r="D190" s="136"/>
      <c r="E190" s="136"/>
      <c r="F190" s="136"/>
      <c r="G190" s="136"/>
      <c r="H190" s="2"/>
    </row>
    <row r="191" spans="1:256" s="4" customFormat="1" ht="15.9" customHeight="1" x14ac:dyDescent="0.45">
      <c r="A191" s="122" t="s">
        <v>10</v>
      </c>
      <c r="B191" s="122"/>
      <c r="C191" s="122"/>
      <c r="D191" s="122"/>
      <c r="E191" s="122"/>
      <c r="F191" s="122"/>
      <c r="G191" s="122"/>
      <c r="H191" s="18"/>
    </row>
    <row r="192" spans="1:256" s="4" customFormat="1" ht="21.6" thickBot="1" x14ac:dyDescent="0.3">
      <c r="A192" s="119"/>
      <c r="B192" s="119"/>
      <c r="C192" s="119"/>
      <c r="D192" s="119"/>
      <c r="E192" s="119"/>
      <c r="F192" s="119"/>
      <c r="G192" s="119"/>
      <c r="H192" s="18"/>
    </row>
    <row r="193" spans="1:8" s="4" customFormat="1" ht="37.5" customHeight="1" thickTop="1" thickBot="1" x14ac:dyDescent="0.4">
      <c r="A193" s="119"/>
      <c r="B193" s="196" t="s">
        <v>136</v>
      </c>
      <c r="C193" s="212">
        <v>4</v>
      </c>
      <c r="D193" s="213" t="str">
        <f>IF(C193=4,"НПД 4%",IF(C193=6,"НПД/УСН 6%",IF(C193=15,"УСН 15%",0)))</f>
        <v>НПД 4%</v>
      </c>
      <c r="E193" s="136"/>
      <c r="F193" s="119"/>
      <c r="G193" s="119"/>
      <c r="H193" s="18"/>
    </row>
    <row r="194" spans="1:8" s="4" customFormat="1" ht="66.75" customHeight="1" thickTop="1" x14ac:dyDescent="0.25">
      <c r="A194" s="119"/>
      <c r="B194" s="88" t="s">
        <v>108</v>
      </c>
      <c r="C194" s="88"/>
      <c r="D194" s="88"/>
      <c r="E194" s="119"/>
      <c r="F194" s="119"/>
      <c r="G194" s="119"/>
      <c r="H194" s="18"/>
    </row>
    <row r="195" spans="1:8" s="4" customFormat="1" ht="19.5" customHeight="1" x14ac:dyDescent="0.25">
      <c r="A195" s="119"/>
      <c r="B195" s="119"/>
      <c r="C195" s="119"/>
      <c r="D195" s="119"/>
      <c r="E195" s="119"/>
      <c r="F195" s="119"/>
      <c r="G195" s="119"/>
    </row>
    <row r="196" spans="1:8" s="3" customFormat="1" ht="21.6" thickBot="1" x14ac:dyDescent="0.45">
      <c r="A196" s="136"/>
      <c r="B196" s="154"/>
      <c r="C196" s="174" t="s">
        <v>55</v>
      </c>
      <c r="D196" s="136"/>
      <c r="E196" s="136"/>
      <c r="F196" s="136"/>
      <c r="G196" s="136"/>
    </row>
    <row r="197" spans="1:8" s="4" customFormat="1" ht="20.25" customHeight="1" x14ac:dyDescent="0.25">
      <c r="A197" s="214" t="s">
        <v>35</v>
      </c>
      <c r="B197" s="157" t="s">
        <v>53</v>
      </c>
      <c r="C197" s="215" t="s">
        <v>22</v>
      </c>
      <c r="D197" s="127"/>
      <c r="E197" s="127"/>
      <c r="F197" s="127"/>
      <c r="G197" s="127"/>
    </row>
    <row r="198" spans="1:8" s="4" customFormat="1" ht="43.5" customHeight="1" x14ac:dyDescent="0.4">
      <c r="A198" s="159">
        <v>1</v>
      </c>
      <c r="B198" s="128">
        <v>2</v>
      </c>
      <c r="C198" s="216">
        <v>3</v>
      </c>
      <c r="D198" s="136"/>
      <c r="E198" s="136"/>
      <c r="F198" s="136"/>
      <c r="G198" s="136"/>
    </row>
    <row r="199" spans="1:8" s="4" customFormat="1" ht="43.5" customHeight="1" x14ac:dyDescent="0.35">
      <c r="A199" s="217">
        <v>1</v>
      </c>
      <c r="B199" s="218" t="s">
        <v>56</v>
      </c>
      <c r="C199" s="219">
        <f>D189</f>
        <v>50000</v>
      </c>
      <c r="D199" s="136"/>
      <c r="E199" s="136"/>
      <c r="F199" s="136"/>
      <c r="G199" s="136"/>
    </row>
    <row r="200" spans="1:8" s="4" customFormat="1" ht="43.5" customHeight="1" x14ac:dyDescent="0.35">
      <c r="A200" s="217">
        <v>2</v>
      </c>
      <c r="B200" s="218" t="s">
        <v>59</v>
      </c>
      <c r="C200" s="219">
        <f>C168</f>
        <v>10400</v>
      </c>
      <c r="D200" s="136"/>
      <c r="E200" s="136"/>
      <c r="F200" s="136"/>
      <c r="G200" s="136"/>
    </row>
    <row r="201" spans="1:8" s="4" customFormat="1" ht="43.5" customHeight="1" x14ac:dyDescent="0.35">
      <c r="A201" s="217">
        <v>3</v>
      </c>
      <c r="B201" s="218" t="s">
        <v>89</v>
      </c>
      <c r="C201" s="219">
        <f>IF(C193=15,(C199-C200)*0.15,C199*C193/100)</f>
        <v>2000</v>
      </c>
      <c r="D201" s="136"/>
      <c r="E201" s="136"/>
      <c r="F201" s="136"/>
      <c r="G201" s="136"/>
    </row>
    <row r="202" spans="1:8" s="4" customFormat="1" ht="43.5" customHeight="1" x14ac:dyDescent="0.35">
      <c r="A202" s="217">
        <v>4</v>
      </c>
      <c r="B202" s="218" t="s">
        <v>90</v>
      </c>
      <c r="C202" s="219">
        <f>C199-C200-C201</f>
        <v>37600</v>
      </c>
      <c r="D202" s="136"/>
      <c r="E202" s="136"/>
      <c r="F202" s="136"/>
      <c r="G202" s="136"/>
    </row>
    <row r="203" spans="1:8" s="4" customFormat="1" ht="43.5" customHeight="1" x14ac:dyDescent="0.35">
      <c r="A203" s="217">
        <v>5</v>
      </c>
      <c r="B203" s="218" t="s">
        <v>11</v>
      </c>
      <c r="C203" s="219">
        <f>C202*12</f>
        <v>451200</v>
      </c>
      <c r="D203" s="136"/>
      <c r="E203" s="136"/>
      <c r="F203" s="136"/>
      <c r="G203" s="136"/>
    </row>
    <row r="204" spans="1:8" ht="43.5" customHeight="1" x14ac:dyDescent="0.35">
      <c r="A204" s="217">
        <v>6</v>
      </c>
      <c r="B204" s="218" t="s">
        <v>57</v>
      </c>
      <c r="C204" s="220">
        <f>IF(C200=0,0,C202/C200)</f>
        <v>3.6153846153846154</v>
      </c>
      <c r="D204" s="136"/>
      <c r="E204" s="136"/>
      <c r="F204" s="136"/>
      <c r="G204" s="136"/>
    </row>
    <row r="205" spans="1:8" s="4" customFormat="1" ht="21.6" thickBot="1" x14ac:dyDescent="0.45">
      <c r="A205" s="217">
        <v>7</v>
      </c>
      <c r="B205" s="221" t="s">
        <v>130</v>
      </c>
      <c r="C205" s="222">
        <f>ROUND(C103/C202,0)</f>
        <v>10</v>
      </c>
      <c r="D205" s="63"/>
      <c r="E205" s="63"/>
      <c r="F205" s="63"/>
      <c r="G205" s="63"/>
    </row>
    <row r="206" spans="1:8" s="15" customFormat="1" ht="43.5" customHeight="1" x14ac:dyDescent="0.35">
      <c r="A206" s="136"/>
      <c r="B206" s="136"/>
      <c r="C206" s="136"/>
      <c r="D206" s="136"/>
      <c r="E206" s="136"/>
      <c r="F206" s="136"/>
      <c r="G206" s="136"/>
    </row>
    <row r="207" spans="1:8" s="15" customFormat="1" ht="40.5" customHeight="1" x14ac:dyDescent="0.25">
      <c r="A207" s="88" t="s">
        <v>12</v>
      </c>
      <c r="B207" s="88"/>
      <c r="C207" s="88"/>
      <c r="D207" s="88"/>
      <c r="E207" s="65"/>
      <c r="F207" s="223"/>
      <c r="G207" s="223"/>
    </row>
    <row r="208" spans="1:8" s="4" customFormat="1" ht="33.75" customHeight="1" x14ac:dyDescent="0.25">
      <c r="A208" s="88"/>
      <c r="B208" s="88"/>
      <c r="C208" s="88"/>
      <c r="D208" s="88"/>
      <c r="E208" s="65"/>
      <c r="F208" s="224"/>
      <c r="G208" s="223"/>
    </row>
    <row r="209" spans="1:7" s="14" customFormat="1" ht="57.75" customHeight="1" x14ac:dyDescent="0.35">
      <c r="A209" s="88" t="s">
        <v>91</v>
      </c>
      <c r="B209" s="88"/>
      <c r="C209" s="88"/>
      <c r="D209" s="88"/>
      <c r="E209" s="88"/>
      <c r="F209" s="123"/>
      <c r="G209" s="136"/>
    </row>
    <row r="210" spans="1:7" ht="15.75" hidden="1" customHeight="1" x14ac:dyDescent="0.4">
      <c r="F210" s="226"/>
      <c r="G210" s="226"/>
    </row>
  </sheetData>
  <sheetProtection formatCells="0" formatColumns="0" formatRows="0" insertColumns="0" insertRows="0" insertHyperlinks="0" deleteColumns="0" deleteRows="0" sort="0" autoFilter="0" pivotTables="0"/>
  <mergeCells count="278">
    <mergeCell ref="A56:G56"/>
    <mergeCell ref="A57:G57"/>
    <mergeCell ref="A63:G63"/>
    <mergeCell ref="A58:G58"/>
    <mergeCell ref="A59:G59"/>
    <mergeCell ref="A60:G60"/>
    <mergeCell ref="A61:G61"/>
    <mergeCell ref="A62:G62"/>
    <mergeCell ref="B64:G64"/>
    <mergeCell ref="A42:C42"/>
    <mergeCell ref="B28:G28"/>
    <mergeCell ref="B49:G49"/>
    <mergeCell ref="A50:G50"/>
    <mergeCell ref="A51:G51"/>
    <mergeCell ref="A52:G52"/>
    <mergeCell ref="A53:G53"/>
    <mergeCell ref="A54:G54"/>
    <mergeCell ref="A55:G55"/>
    <mergeCell ref="A39:G39"/>
    <mergeCell ref="A40:G40"/>
    <mergeCell ref="A41:G41"/>
    <mergeCell ref="B37:G37"/>
    <mergeCell ref="A15:G15"/>
    <mergeCell ref="A17:G17"/>
    <mergeCell ref="A30:G30"/>
    <mergeCell ref="A31:G31"/>
    <mergeCell ref="A32:G32"/>
    <mergeCell ref="A33:G33"/>
    <mergeCell ref="A19:G19"/>
    <mergeCell ref="A23:C23"/>
    <mergeCell ref="A24:C24"/>
    <mergeCell ref="A25:C25"/>
    <mergeCell ref="B138:G138"/>
    <mergeCell ref="H158:N158"/>
    <mergeCell ref="O158:U158"/>
    <mergeCell ref="V158:AB158"/>
    <mergeCell ref="AC158:AI158"/>
    <mergeCell ref="A209:E209"/>
    <mergeCell ref="A191:G191"/>
    <mergeCell ref="A207:D207"/>
    <mergeCell ref="A182:G182"/>
    <mergeCell ref="B184:C184"/>
    <mergeCell ref="B186:B187"/>
    <mergeCell ref="A208:D208"/>
    <mergeCell ref="B188:C188"/>
    <mergeCell ref="B189:C189"/>
    <mergeCell ref="A186:A187"/>
    <mergeCell ref="A171:G171"/>
    <mergeCell ref="A181:G181"/>
    <mergeCell ref="A159:G159"/>
    <mergeCell ref="B194:D194"/>
    <mergeCell ref="FM158:FS158"/>
    <mergeCell ref="ER136:EX136"/>
    <mergeCell ref="EY136:FE136"/>
    <mergeCell ref="BL136:BR136"/>
    <mergeCell ref="BS136:BY136"/>
    <mergeCell ref="IL158:IR158"/>
    <mergeCell ref="IS158:IV158"/>
    <mergeCell ref="A160:G160"/>
    <mergeCell ref="GV158:HB158"/>
    <mergeCell ref="HC158:HI158"/>
    <mergeCell ref="HJ158:HP158"/>
    <mergeCell ref="HQ158:HW158"/>
    <mergeCell ref="HX158:ID158"/>
    <mergeCell ref="IE158:IK158"/>
    <mergeCell ref="FF158:FL158"/>
    <mergeCell ref="FT158:FZ158"/>
    <mergeCell ref="GA158:GG158"/>
    <mergeCell ref="GH158:GN158"/>
    <mergeCell ref="GO158:GU158"/>
    <mergeCell ref="DP158:DV158"/>
    <mergeCell ref="DW158:EC158"/>
    <mergeCell ref="ED158:EJ158"/>
    <mergeCell ref="EK158:EQ158"/>
    <mergeCell ref="ER158:EX158"/>
    <mergeCell ref="AJ158:AP158"/>
    <mergeCell ref="AQ158:AW158"/>
    <mergeCell ref="AX158:BD158"/>
    <mergeCell ref="BE158:BK158"/>
    <mergeCell ref="BL158:BR158"/>
    <mergeCell ref="BS158:BY158"/>
    <mergeCell ref="EY158:FE158"/>
    <mergeCell ref="BZ158:CF158"/>
    <mergeCell ref="CG158:CM158"/>
    <mergeCell ref="CN158:CT158"/>
    <mergeCell ref="CU158:DA158"/>
    <mergeCell ref="DB158:DH158"/>
    <mergeCell ref="DI158:DO158"/>
    <mergeCell ref="IS136:IV136"/>
    <mergeCell ref="GV136:HB136"/>
    <mergeCell ref="HC136:HI136"/>
    <mergeCell ref="HJ136:HP136"/>
    <mergeCell ref="HQ136:HW136"/>
    <mergeCell ref="HX136:ID136"/>
    <mergeCell ref="IE136:IK136"/>
    <mergeCell ref="IL125:IR125"/>
    <mergeCell ref="IS125:IV125"/>
    <mergeCell ref="IL136:IR136"/>
    <mergeCell ref="IE125:IK125"/>
    <mergeCell ref="A137:G137"/>
    <mergeCell ref="H136:N136"/>
    <mergeCell ref="O136:U136"/>
    <mergeCell ref="V136:AB136"/>
    <mergeCell ref="AC136:AI136"/>
    <mergeCell ref="AJ136:AP136"/>
    <mergeCell ref="AQ136:AW136"/>
    <mergeCell ref="AX136:BD136"/>
    <mergeCell ref="BE136:BK136"/>
    <mergeCell ref="GA125:GG125"/>
    <mergeCell ref="GH125:GN125"/>
    <mergeCell ref="GO125:GU125"/>
    <mergeCell ref="GV125:HB125"/>
    <mergeCell ref="HC125:HI125"/>
    <mergeCell ref="HJ125:HP125"/>
    <mergeCell ref="HQ125:HW125"/>
    <mergeCell ref="HX125:ID125"/>
    <mergeCell ref="BZ136:CF136"/>
    <mergeCell ref="CG136:CM136"/>
    <mergeCell ref="CN136:CT136"/>
    <mergeCell ref="CU136:DA136"/>
    <mergeCell ref="DB136:DH136"/>
    <mergeCell ref="DI136:DO136"/>
    <mergeCell ref="GO136:GU136"/>
    <mergeCell ref="DP136:DV136"/>
    <mergeCell ref="DW136:EC136"/>
    <mergeCell ref="ED136:EJ136"/>
    <mergeCell ref="EK136:EQ136"/>
    <mergeCell ref="FF136:FL136"/>
    <mergeCell ref="FM136:FS136"/>
    <mergeCell ref="FT136:FZ136"/>
    <mergeCell ref="GA136:GG136"/>
    <mergeCell ref="GH136:GN136"/>
    <mergeCell ref="DP125:DV125"/>
    <mergeCell ref="DW125:EC125"/>
    <mergeCell ref="ED125:EJ125"/>
    <mergeCell ref="EK125:EQ125"/>
    <mergeCell ref="ER125:EX125"/>
    <mergeCell ref="EY125:FE125"/>
    <mergeCell ref="FF125:FL125"/>
    <mergeCell ref="FM125:FS125"/>
    <mergeCell ref="FT125:FZ125"/>
    <mergeCell ref="IL89:IR89"/>
    <mergeCell ref="IS89:IV89"/>
    <mergeCell ref="A113:G113"/>
    <mergeCell ref="H112:N112"/>
    <mergeCell ref="O112:U112"/>
    <mergeCell ref="V112:AB112"/>
    <mergeCell ref="AC112:AI112"/>
    <mergeCell ref="GA112:GG112"/>
    <mergeCell ref="GH112:GN112"/>
    <mergeCell ref="GO112:GU112"/>
    <mergeCell ref="GV112:HB112"/>
    <mergeCell ref="HC112:HI112"/>
    <mergeCell ref="HJ112:HP112"/>
    <mergeCell ref="HQ112:HW112"/>
    <mergeCell ref="HX112:ID112"/>
    <mergeCell ref="IE112:IK112"/>
    <mergeCell ref="IL112:IR112"/>
    <mergeCell ref="IS112:IV112"/>
    <mergeCell ref="GA89:GG89"/>
    <mergeCell ref="GH89:GN89"/>
    <mergeCell ref="GO89:GU89"/>
    <mergeCell ref="GV89:HB89"/>
    <mergeCell ref="HC89:HI89"/>
    <mergeCell ref="HJ89:HP89"/>
    <mergeCell ref="HQ89:HW89"/>
    <mergeCell ref="HX89:ID89"/>
    <mergeCell ref="IE89:IK89"/>
    <mergeCell ref="AJ125:AP125"/>
    <mergeCell ref="AQ125:AW125"/>
    <mergeCell ref="H89:N89"/>
    <mergeCell ref="O89:U89"/>
    <mergeCell ref="V89:AB89"/>
    <mergeCell ref="AC89:AI89"/>
    <mergeCell ref="DI125:DO125"/>
    <mergeCell ref="CG89:CM89"/>
    <mergeCell ref="EY89:FE89"/>
    <mergeCell ref="FF89:FL89"/>
    <mergeCell ref="FM89:FS89"/>
    <mergeCell ref="FT89:FZ89"/>
    <mergeCell ref="EY112:FE112"/>
    <mergeCell ref="FF112:FL112"/>
    <mergeCell ref="FM112:FS112"/>
    <mergeCell ref="FT112:FZ112"/>
    <mergeCell ref="CG112:CM112"/>
    <mergeCell ref="CN112:CT112"/>
    <mergeCell ref="CU112:DA112"/>
    <mergeCell ref="DB112:DH112"/>
    <mergeCell ref="DI112:DO112"/>
    <mergeCell ref="A126:G126"/>
    <mergeCell ref="H125:N125"/>
    <mergeCell ref="O125:U125"/>
    <mergeCell ref="V125:AB125"/>
    <mergeCell ref="AC125:AI125"/>
    <mergeCell ref="BS89:BY89"/>
    <mergeCell ref="BZ89:CF89"/>
    <mergeCell ref="AX112:BD112"/>
    <mergeCell ref="BE112:BK112"/>
    <mergeCell ref="BL112:BR112"/>
    <mergeCell ref="BS112:BY112"/>
    <mergeCell ref="BL89:BR89"/>
    <mergeCell ref="AQ112:AW112"/>
    <mergeCell ref="AX89:BD89"/>
    <mergeCell ref="BE89:BK89"/>
    <mergeCell ref="AX125:BD125"/>
    <mergeCell ref="A92:A93"/>
    <mergeCell ref="A90:G90"/>
    <mergeCell ref="D92:F92"/>
    <mergeCell ref="A75:G75"/>
    <mergeCell ref="A1:G1"/>
    <mergeCell ref="A2:G2"/>
    <mergeCell ref="A48:F48"/>
    <mergeCell ref="A43:G43"/>
    <mergeCell ref="A44:G44"/>
    <mergeCell ref="A10:G10"/>
    <mergeCell ref="A35:G35"/>
    <mergeCell ref="A36:G36"/>
    <mergeCell ref="A7:G7"/>
    <mergeCell ref="A8:G8"/>
    <mergeCell ref="A9:G9"/>
    <mergeCell ref="A6:G6"/>
    <mergeCell ref="A12:G12"/>
    <mergeCell ref="A13:G13"/>
    <mergeCell ref="A14:G14"/>
    <mergeCell ref="A46:G46"/>
    <mergeCell ref="A47:G47"/>
    <mergeCell ref="A45:F45"/>
    <mergeCell ref="B5:G5"/>
    <mergeCell ref="B11:G11"/>
    <mergeCell ref="B16:G16"/>
    <mergeCell ref="B18:G18"/>
    <mergeCell ref="A38:G38"/>
    <mergeCell ref="B80:C80"/>
    <mergeCell ref="B106:F106"/>
    <mergeCell ref="B107:F107"/>
    <mergeCell ref="B108:F108"/>
    <mergeCell ref="B109:F109"/>
    <mergeCell ref="B110:F110"/>
    <mergeCell ref="B111:F111"/>
    <mergeCell ref="B105:F105"/>
    <mergeCell ref="C92:C93"/>
    <mergeCell ref="B92:B93"/>
    <mergeCell ref="ED89:EJ89"/>
    <mergeCell ref="EK89:EQ89"/>
    <mergeCell ref="ER89:EX89"/>
    <mergeCell ref="ED112:EJ112"/>
    <mergeCell ref="EK112:EQ112"/>
    <mergeCell ref="ER112:EX112"/>
    <mergeCell ref="DP112:DV112"/>
    <mergeCell ref="DW112:EC112"/>
    <mergeCell ref="DB89:DH89"/>
    <mergeCell ref="DI89:DO89"/>
    <mergeCell ref="DP89:DV89"/>
    <mergeCell ref="DW89:EC89"/>
    <mergeCell ref="DB125:DH125"/>
    <mergeCell ref="A65:G65"/>
    <mergeCell ref="A66:G66"/>
    <mergeCell ref="A67:G67"/>
    <mergeCell ref="A68:G68"/>
    <mergeCell ref="A74:G74"/>
    <mergeCell ref="A78:G78"/>
    <mergeCell ref="A77:G77"/>
    <mergeCell ref="A76:G76"/>
    <mergeCell ref="CN89:CT89"/>
    <mergeCell ref="CU89:DA89"/>
    <mergeCell ref="BZ112:CF112"/>
    <mergeCell ref="BE125:BK125"/>
    <mergeCell ref="BL125:BR125"/>
    <mergeCell ref="BS125:BY125"/>
    <mergeCell ref="BZ125:CF125"/>
    <mergeCell ref="CG125:CM125"/>
    <mergeCell ref="CN125:CT125"/>
    <mergeCell ref="CU125:DA125"/>
    <mergeCell ref="A81:G81"/>
    <mergeCell ref="A69:B69"/>
    <mergeCell ref="AJ89:AP89"/>
    <mergeCell ref="AQ89:AW89"/>
    <mergeCell ref="AJ112:AP112"/>
  </mergeCells>
  <phoneticPr fontId="2" type="noConversion"/>
  <dataValidations disablePrompts="1" count="1">
    <dataValidation type="list" allowBlank="1" showInputMessage="1" showErrorMessage="1" sqref="C193" xr:uid="{7B07C8DE-485B-4EB2-8B89-67EABADD1988}">
      <formula1>"4, 6,15"</formula1>
    </dataValidation>
  </dataValidations>
  <pageMargins left="0.74803149606299213" right="0.39370078740157483" top="0.39370078740157483" bottom="0.39370078740157483" header="0" footer="0"/>
  <pageSetup paperSize="9" scale="48" fitToHeight="3" orientation="portrait" r:id="rId1"/>
  <headerFooter alignWithMargins="0">
    <oddFooter>&amp;R&amp;P</oddFooter>
  </headerFooter>
  <rowBreaks count="2" manualBreakCount="2">
    <brk id="78" max="31" man="1"/>
    <brk id="13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6ED0-A699-4FE3-9D37-129003AFB0C7}">
  <dimension ref="A1:E11"/>
  <sheetViews>
    <sheetView workbookViewId="0">
      <selection activeCell="D30" sqref="D30"/>
    </sheetView>
  </sheetViews>
  <sheetFormatPr defaultRowHeight="13.2" x14ac:dyDescent="0.25"/>
  <cols>
    <col min="1" max="1" width="9.109375" style="29"/>
    <col min="2" max="2" width="33.6640625" style="29" customWidth="1"/>
    <col min="3" max="3" width="21.109375" style="29" customWidth="1"/>
    <col min="4" max="4" width="20" style="29" customWidth="1"/>
    <col min="5" max="5" width="24.33203125" style="29" customWidth="1"/>
  </cols>
  <sheetData>
    <row r="1" spans="1:5" ht="17.399999999999999" x14ac:dyDescent="0.25">
      <c r="A1" s="37" t="s">
        <v>116</v>
      </c>
      <c r="B1" s="37"/>
      <c r="C1" s="37"/>
      <c r="D1" s="37"/>
      <c r="E1" s="37"/>
    </row>
    <row r="2" spans="1:5" ht="17.399999999999999" x14ac:dyDescent="0.25">
      <c r="A2" s="24"/>
      <c r="B2" s="24"/>
      <c r="C2" s="24"/>
      <c r="D2" s="24"/>
      <c r="E2" s="24" t="s">
        <v>117</v>
      </c>
    </row>
    <row r="3" spans="1:5" ht="15.6" thickBot="1" x14ac:dyDescent="0.3">
      <c r="A3" s="25"/>
      <c r="B3" s="26"/>
      <c r="C3" s="26"/>
      <c r="D3" s="26"/>
      <c r="E3" s="26"/>
    </row>
    <row r="4" spans="1:5" ht="35.4" thickBot="1" x14ac:dyDescent="0.3">
      <c r="A4" s="27" t="s">
        <v>118</v>
      </c>
      <c r="B4" s="28" t="s">
        <v>119</v>
      </c>
      <c r="C4" s="28" t="s">
        <v>120</v>
      </c>
      <c r="D4" s="28" t="s">
        <v>66</v>
      </c>
      <c r="E4" s="28" t="s">
        <v>121</v>
      </c>
    </row>
    <row r="5" spans="1:5" ht="15.6" x14ac:dyDescent="0.25">
      <c r="A5" s="20">
        <v>1</v>
      </c>
      <c r="B5" s="20" t="s">
        <v>156</v>
      </c>
      <c r="C5" s="21">
        <v>5000</v>
      </c>
      <c r="D5" s="22">
        <v>10</v>
      </c>
      <c r="E5" s="21">
        <f t="shared" ref="E5:E9" si="0">C5*D5</f>
        <v>50000</v>
      </c>
    </row>
    <row r="6" spans="1:5" ht="15.6" x14ac:dyDescent="0.25">
      <c r="A6" s="20">
        <v>2</v>
      </c>
      <c r="B6" s="20"/>
      <c r="C6" s="21"/>
      <c r="D6" s="22"/>
      <c r="E6" s="21">
        <f t="shared" si="0"/>
        <v>0</v>
      </c>
    </row>
    <row r="7" spans="1:5" ht="0.75" customHeight="1" x14ac:dyDescent="0.25">
      <c r="A7" s="20">
        <v>3</v>
      </c>
      <c r="B7" s="20"/>
      <c r="C7" s="21"/>
      <c r="D7" s="22"/>
      <c r="E7" s="21">
        <f t="shared" si="0"/>
        <v>0</v>
      </c>
    </row>
    <row r="8" spans="1:5" ht="15.6" hidden="1" x14ac:dyDescent="0.25">
      <c r="A8" s="20">
        <v>4</v>
      </c>
      <c r="B8" s="20"/>
      <c r="C8" s="21"/>
      <c r="D8" s="22"/>
      <c r="E8" s="21">
        <f t="shared" si="0"/>
        <v>0</v>
      </c>
    </row>
    <row r="9" spans="1:5" ht="15.6" hidden="1" x14ac:dyDescent="0.25">
      <c r="A9" s="20">
        <v>5</v>
      </c>
      <c r="B9" s="20"/>
      <c r="C9" s="21"/>
      <c r="D9" s="22"/>
      <c r="E9" s="21">
        <f t="shared" si="0"/>
        <v>0</v>
      </c>
    </row>
    <row r="10" spans="1:5" ht="15.6" hidden="1" x14ac:dyDescent="0.25">
      <c r="A10" s="20">
        <v>6</v>
      </c>
      <c r="B10" s="20"/>
      <c r="C10" s="21"/>
      <c r="D10" s="22"/>
      <c r="E10" s="21"/>
    </row>
    <row r="11" spans="1:5" ht="15.6" x14ac:dyDescent="0.25">
      <c r="A11" s="38"/>
      <c r="B11" s="39" t="s">
        <v>122</v>
      </c>
      <c r="C11" s="19"/>
      <c r="D11" s="23">
        <f>SUM(D5:D10)</f>
        <v>10</v>
      </c>
      <c r="E11" s="19">
        <f>SUM(E5:E10)</f>
        <v>50000</v>
      </c>
    </row>
  </sheetData>
  <mergeCells count="2">
    <mergeCell ref="A1:E1"/>
    <mergeCell ref="A11: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2024-11-28T08:26:42Z</cp:lastPrinted>
  <dcterms:created xsi:type="dcterms:W3CDTF">2009-05-20T11:30:47Z</dcterms:created>
  <dcterms:modified xsi:type="dcterms:W3CDTF">2025-04-05T11:40:36Z</dcterms:modified>
</cp:coreProperties>
</file>