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2 Б-П\"/>
    </mc:Choice>
  </mc:AlternateContent>
  <xr:revisionPtr revIDLastSave="0" documentId="13_ncr:1_{D784C395-A2B0-4962-B554-E9520DA72C52}" xr6:coauthVersionLast="37" xr6:coauthVersionMax="47" xr10:uidLastSave="{00000000-0000-0000-0000-000000000000}"/>
  <bookViews>
    <workbookView xWindow="0" yWindow="0" windowWidth="23040" windowHeight="10476" xr2:uid="{00000000-000D-0000-FFFF-FFFF00000000}"/>
  </bookViews>
  <sheets>
    <sheet name="БизнесПлан" sheetId="1" r:id="rId1"/>
    <sheet name="План продаж" sheetId="2" r:id="rId2"/>
  </sheets>
  <definedNames>
    <definedName name="месСебест">БизнесПлан!$E$192</definedName>
    <definedName name="месячнаяПрограмма">БизнесПлан!#REF!</definedName>
    <definedName name="_xlnm.Print_Area" localSheetId="0">БизнесПлан!$A$1:$G$239</definedName>
  </definedNames>
  <calcPr calcId="179021"/>
</workbook>
</file>

<file path=xl/calcChain.xml><?xml version="1.0" encoding="utf-8"?>
<calcChain xmlns="http://schemas.openxmlformats.org/spreadsheetml/2006/main">
  <c r="F172" i="1" l="1"/>
  <c r="F185" i="1"/>
  <c r="F183" i="1"/>
  <c r="F171" i="1"/>
  <c r="F169" i="1"/>
  <c r="F170" i="1"/>
  <c r="F173" i="1"/>
  <c r="F174" i="1"/>
  <c r="F175" i="1"/>
  <c r="F176" i="1"/>
  <c r="F177" i="1"/>
  <c r="F178" i="1"/>
  <c r="F179" i="1"/>
  <c r="F180" i="1"/>
  <c r="F181" i="1"/>
  <c r="F182" i="1"/>
  <c r="F184" i="1"/>
  <c r="F168" i="1" l="1"/>
  <c r="C195" i="1" l="1"/>
  <c r="C194" i="1"/>
  <c r="C90" i="1"/>
  <c r="C160" i="1"/>
  <c r="C197" i="1" s="1"/>
  <c r="C97" i="1" l="1"/>
  <c r="D11" i="2" l="1"/>
  <c r="D217" i="1" s="1"/>
  <c r="E9" i="2"/>
  <c r="E8" i="2"/>
  <c r="E7" i="2"/>
  <c r="E6" i="2"/>
  <c r="E5" i="2"/>
  <c r="E11" i="2" l="1"/>
  <c r="D219" i="1" s="1"/>
  <c r="E91" i="1"/>
  <c r="C92" i="1"/>
  <c r="F92" i="1" s="1"/>
  <c r="E96" i="1"/>
  <c r="C91" i="1"/>
  <c r="F91" i="1" s="1"/>
  <c r="C83" i="1" l="1"/>
  <c r="C95" i="1" s="1"/>
  <c r="D223" i="1" l="1"/>
  <c r="D98" i="1" l="1"/>
  <c r="E94" i="1" s="1"/>
  <c r="F90" i="1"/>
  <c r="E97" i="1" l="1"/>
  <c r="E95" i="1"/>
  <c r="E92" i="1"/>
  <c r="E93" i="1"/>
  <c r="C23" i="1"/>
  <c r="E90" i="1"/>
  <c r="E66" i="1" l="1"/>
  <c r="F66" i="1" l="1"/>
  <c r="G66" i="1" s="1"/>
  <c r="G67" i="1" s="1"/>
  <c r="C96" i="1" s="1"/>
  <c r="F96" i="1" s="1"/>
  <c r="D149" i="1" l="1"/>
  <c r="C93" i="1" s="1"/>
  <c r="F93" i="1" s="1"/>
  <c r="F186" i="1"/>
  <c r="D41" i="1"/>
  <c r="F97" i="1"/>
  <c r="F95" i="1"/>
  <c r="C196" i="1"/>
  <c r="C193" i="1" l="1" a="1"/>
  <c r="C193" i="1" s="1"/>
  <c r="C198" i="1" s="1"/>
  <c r="C229" i="1"/>
  <c r="C231" i="1" l="1"/>
  <c r="C230" i="1"/>
  <c r="C199" i="1"/>
  <c r="C205" i="1" s="1"/>
  <c r="C207" i="1" s="1"/>
  <c r="C208" i="1" s="1"/>
  <c r="C94" i="1"/>
  <c r="F94" i="1" s="1"/>
  <c r="C232" i="1" l="1"/>
  <c r="C234" i="1" s="1"/>
  <c r="F98" i="1"/>
  <c r="C24" i="1" s="1"/>
  <c r="C98" i="1"/>
  <c r="C21" i="1" s="1"/>
  <c r="C233" i="1" l="1"/>
  <c r="C235" i="1"/>
</calcChain>
</file>

<file path=xl/sharedStrings.xml><?xml version="1.0" encoding="utf-8"?>
<sst xmlns="http://schemas.openxmlformats.org/spreadsheetml/2006/main" count="278" uniqueCount="241">
  <si>
    <t>в том числе:</t>
  </si>
  <si>
    <t>3.3. Реализация продукции</t>
  </si>
  <si>
    <t>Наименование затрат и документов</t>
  </si>
  <si>
    <t>Итого:</t>
  </si>
  <si>
    <t>Наименование затрат</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</si>
  <si>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</si>
  <si>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</si>
  <si>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</si>
  <si>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</si>
  <si>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</si>
  <si>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</si>
  <si>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</si>
  <si>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</si>
  <si>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</si>
  <si>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</si>
  <si>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</si>
  <si>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</si>
  <si>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</si>
  <si>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</si>
  <si>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</si>
  <si>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</si>
  <si>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</si>
  <si>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</si>
  <si>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</si>
  <si>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</si>
  <si>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</si>
  <si>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</si>
  <si>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</si>
  <si>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</si>
  <si>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</si>
  <si>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</si>
  <si>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</si>
  <si>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</si>
  <si>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</si>
  <si>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</si>
  <si>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</si>
  <si>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</si>
  <si>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</si>
  <si>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</si>
  <si>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</si>
  <si>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</si>
  <si>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</si>
  <si>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</si>
  <si>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</si>
  <si>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</si>
  <si>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</si>
  <si>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</si>
  <si>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</si>
  <si>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</si>
  <si>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</si>
  <si>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</si>
  <si>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</si>
  <si>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</si>
  <si>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</si>
  <si>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</si>
  <si>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</si>
  <si>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</si>
  <si>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</si>
  <si>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</si>
  <si>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</si>
  <si>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</si>
  <si>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</si>
  <si>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</si>
  <si>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</si>
  <si>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</si>
  <si>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</si>
  <si>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</si>
  <si>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</si>
  <si>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</si>
  <si>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</si>
  <si>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</si>
  <si>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</si>
  <si>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</si>
  <si>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</si>
  <si>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</si>
  <si>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</si>
  <si>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</si>
  <si>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</si>
  <si>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</si>
  <si>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</si>
  <si>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</si>
  <si>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</si>
  <si>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</si>
  <si>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</si>
  <si>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</si>
  <si>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</si>
  <si>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</si>
  <si>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 xml:space="preserve"> «____»___________202___ г.           ________________          ____________________
                                      подпись                        Ф.И.О
                                                                                          </t>
  </si>
  <si>
    <t>БИЗНЕС – ПЛАН</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</si>
  <si>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</si>
  <si>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</si>
  <si>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</si>
  <si>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</si>
  <si>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</si>
  <si>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</si>
  <si>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</si>
  <si>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</si>
  <si>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</si>
  <si>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</si>
  <si>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Сведения о предпринимателе:</t>
  </si>
  <si>
    <t>Образование и квалификация предпринимателя:</t>
  </si>
  <si>
    <t xml:space="preserve">Вид предпринимательской деятельности: </t>
  </si>
  <si>
    <t>Намечаемые объемы реализации услуг (продукции) в месяц</t>
  </si>
  <si>
    <t>Таблица 8.1.</t>
  </si>
  <si>
    <t>№</t>
  </si>
  <si>
    <t>Наименование товара/группы товаров</t>
  </si>
  <si>
    <t>Цена</t>
  </si>
  <si>
    <t>Сумма</t>
  </si>
  <si>
    <t>ИТОГО:</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</si>
  <si>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</si>
  <si>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</si>
  <si>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</si>
  <si>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</si>
  <si>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</si>
  <si>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</si>
  <si>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</si>
  <si>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</si>
  <si>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</si>
  <si>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</si>
  <si>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</si>
  <si>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2.7. Имеющиеся активы для реализации проекта:</t>
  </si>
  <si>
    <t>Чистый доход в месяц (стр. 1 минус стр. 2 минус стр. 3)</t>
  </si>
  <si>
    <t>Размещение или продвижение на торговых площадках, сервисах объявлений и соцсетях</t>
  </si>
  <si>
    <t xml:space="preserve">1.2. </t>
  </si>
  <si>
    <t>1.3.</t>
  </si>
  <si>
    <t xml:space="preserve">1.4. </t>
  </si>
  <si>
    <r>
      <t xml:space="preserve">2.3.
</t>
    </r>
    <r>
      <rPr>
        <b/>
        <sz val="16"/>
        <color rgb="FF0000FF"/>
        <rFont val="Courier New"/>
        <family val="3"/>
        <charset val="204"/>
      </rPr>
      <t xml:space="preserve">
</t>
    </r>
  </si>
  <si>
    <t xml:space="preserve">1.1 
          </t>
  </si>
  <si>
    <t>Выберите ставку налога --------------------------&gt;&gt;&gt;</t>
  </si>
  <si>
    <t xml:space="preserve">Аренда </t>
  </si>
  <si>
    <t>Затраты на аренду</t>
  </si>
  <si>
    <t>Аренда</t>
  </si>
  <si>
    <t xml:space="preserve">Постановление Правительства РФ  от 16/11/2023 г. N 1931 </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</si>
  <si>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</si>
  <si>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t xml:space="preserve"> - </t>
    </r>
    <r>
      <rPr>
        <b/>
        <i/>
        <sz val="8"/>
        <rFont val="Courier New"/>
        <family val="3"/>
        <charset val="204"/>
      </rPr>
      <t>до 10%:</t>
    </r>
    <r>
      <rPr>
        <i/>
        <sz val="8"/>
        <rFont val="Courier New"/>
        <family val="3"/>
        <charset val="204"/>
      </rPr>
      <t xml:space="preserve">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r>
  </si>
  <si>
    <r>
      <t xml:space="preserve"> - </t>
    </r>
    <r>
      <rPr>
        <b/>
        <i/>
        <sz val="8"/>
        <rFont val="Courier New"/>
        <family val="3"/>
        <charset val="204"/>
      </rPr>
      <t>до 15%:</t>
    </r>
    <r>
      <rPr>
        <i/>
        <sz val="8"/>
        <rFont val="Courier New"/>
        <family val="3"/>
        <charset val="204"/>
      </rPr>
      <t xml:space="preserve">  на  принятие  имущественных  обязательств,  необходимых  для  осуществления  предпринимательской деятельности (например, аренда)</t>
    </r>
  </si>
  <si>
    <r>
      <t xml:space="preserve"> - </t>
    </r>
    <r>
      <rPr>
        <b/>
        <i/>
        <sz val="8"/>
        <rFont val="Courier New"/>
        <family val="3"/>
        <charset val="204"/>
      </rPr>
      <t xml:space="preserve">до 5% </t>
    </r>
    <r>
      <rPr>
        <i/>
        <sz val="8"/>
        <rFont val="Courier New"/>
        <family val="3"/>
        <charset val="204"/>
      </rPr>
      <t xml:space="preserve">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r>
  </si>
  <si>
    <r>
      <t xml:space="preserve"> - </t>
    </r>
    <r>
      <rPr>
        <b/>
        <i/>
        <sz val="8"/>
        <rFont val="Courier New"/>
        <family val="3"/>
        <charset val="204"/>
      </rPr>
      <t>до 15%:</t>
    </r>
    <r>
      <rPr>
        <i/>
        <sz val="8"/>
        <rFont val="Courier New"/>
        <family val="3"/>
        <charset val="204"/>
      </rPr>
      <t xml:space="preserve">  на  приобретение  материально-производственных запасов, необходимых для осуществления предпринимательской деятельности</t>
    </r>
  </si>
  <si>
    <r>
      <t xml:space="preserve"> - </t>
    </r>
    <r>
      <rPr>
        <b/>
        <i/>
        <sz val="8"/>
        <rFont val="Courier New"/>
        <family val="3"/>
        <charset val="204"/>
      </rPr>
      <t>Оставшаяся  часть  денежной  выплаты  (или  вся  ее  сумма)</t>
    </r>
    <r>
      <rPr>
        <i/>
        <sz val="8"/>
        <rFont val="Courier New"/>
        <family val="3"/>
        <charset val="204"/>
      </rPr>
      <t xml:space="preserve">  может  быть  направлена  на  приобретение  основных  средств, необходимых для осуществления предпринимательской деятельности.</t>
    </r>
  </si>
  <si>
    <t xml:space="preserve"> Характеристики товара/услуги: </t>
  </si>
  <si>
    <t>Доля от выплаты гражданину по соцконтракту, % *</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</si>
  <si>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t>
    </r>
  </si>
  <si>
    <t>Уровень (вид) образования: высшее</t>
  </si>
  <si>
    <t>Организационно-правовая форма (Самозанятый/ИП): самозанятый</t>
  </si>
  <si>
    <t>Тип помещения: офис (кабинет)</t>
  </si>
  <si>
    <t>Право использования (собственность/аренда): аренда</t>
  </si>
  <si>
    <r>
      <rPr>
        <b/>
        <sz val="16"/>
        <rFont val="Courier New"/>
        <family val="3"/>
        <charset val="204"/>
      </rPr>
      <t>2.2. Полное перечисление выпускаемой продукции, товаров, услуг и т.д.:</t>
    </r>
    <r>
      <rPr>
        <sz val="16"/>
        <rFont val="Courier New"/>
        <family val="3"/>
        <charset val="204"/>
      </rPr>
      <t>Макияж дневной/вечерний/свадебный/сценический, причёски (собранные), укладки (локоны/волны), обучение "Макияж для себя" и "Укладки для себя" индивидуальные</t>
    </r>
  </si>
  <si>
    <t>Макияж дневной/вечерний/свадебный/сценический - уход за кожей, тонирование и маскировка недостатков, скульптурирование лица, нанесение теней, прорисовка стрелок, наклеивание ресниц, построение формы бровей и губ</t>
  </si>
  <si>
    <t>Причёски (собранные) - подготовка волос (увлажнение, уплотнение), накрутка локонов на горячий инструмент, начёс, построение формы, фиксация невидимками и лаком</t>
  </si>
  <si>
    <t>Уклвдки (локоны/волны) - подготовка волос (увлажнение, уплотнение), накрутка на горячий инструмент, разбор с помощью стайлинга, фиксация лаком</t>
  </si>
  <si>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требуется</t>
    </r>
  </si>
  <si>
    <t>Встреча клиента</t>
  </si>
  <si>
    <t>Выяснение пожеланий</t>
  </si>
  <si>
    <t>Консультация по услуге</t>
  </si>
  <si>
    <t>Создание макияжа</t>
  </si>
  <si>
    <t>Создание причёски/укладки</t>
  </si>
  <si>
    <t>Фотографирование/съёмка видео (по желанию)</t>
  </si>
  <si>
    <t>Расчёт</t>
  </si>
  <si>
    <t>Выдача чека</t>
  </si>
  <si>
    <r>
      <t>помещение, энергоносители (эл.энергия, вода, газ)</t>
    </r>
    <r>
      <rPr>
        <sz val="16"/>
        <rFont val="Courier New"/>
        <family val="3"/>
        <charset val="204"/>
      </rPr>
      <t xml:space="preserve">: </t>
    </r>
    <r>
      <rPr>
        <u/>
        <sz val="16"/>
        <rFont val="Courier New"/>
        <family val="3"/>
        <charset val="204"/>
      </rPr>
      <t>всё имеется в офисном здании</t>
    </r>
  </si>
  <si>
    <r>
      <t>Основной сегмент клиентов (кто в основном покупает продукцию/услуги):</t>
    </r>
    <r>
      <rPr>
        <sz val="16"/>
        <color rgb="FF0000FF"/>
        <rFont val="Courier New"/>
        <family val="3"/>
        <charset val="204"/>
      </rPr>
      <t xml:space="preserve"> </t>
    </r>
    <r>
      <rPr>
        <sz val="16"/>
        <rFont val="Courier New"/>
        <family val="3"/>
        <charset val="204"/>
      </rPr>
      <t>девушки от 25 до 45, студентки ВУЗов, работающие девушки и женщины среднего уровня дохода, блогеры, бьюти-мастера</t>
    </r>
  </si>
  <si>
    <t>Реклама (необходимость, её виды): реклама Вконтакте, обмен купонами с другими специалистами, реклама на Авито</t>
  </si>
  <si>
    <t>Используемая площадь: 13 кв.м.</t>
  </si>
  <si>
    <t>(авито, вконтакте)</t>
  </si>
  <si>
    <t>Макияж</t>
  </si>
  <si>
    <t>Причёски</t>
  </si>
  <si>
    <t>Укладки</t>
  </si>
  <si>
    <t>Курс "Макияж для себя"</t>
  </si>
  <si>
    <t>Курс "Укладки для себя"</t>
  </si>
  <si>
    <t xml:space="preserve">Конкурентная способность (наличие конкурента): В районе места аренды есть несколько конкурентов. Частные мастера, арендующие офис по адресу: Чернореченская, 50. Так же оказывают услуги макияжа, причёсок, обучения. Средняя цена полного образа 8000р (макияж 3500р и причёска 4500Р)+ доплата за ранний выход. Размещают свои работы только в соц. сети Инстаграм, никак не рекламируются. Время работы 2-2,5ч.          Так же по адресу: Киевская 5 расположен салон красоты эконом-класса, где так же оказывают услуги макияжа и причёсок.Средняя цена за образ 5000р. Салон не ведёт соц.сети, никак не рекламируется. Салон не составляет конкуренцию, так как рассчитан на другую аудиторию, имеет низкое качество услуг и никак не продвигает свои услуги. Реальную конкуренцию составляют частные мастера. Моё конкурентное преимущество в более низкой цене по сравнению с ценами конкурентов при высоком качестве, более быстрое оказание услуг по времени, большой опыт работы, активное продвижение в социальных сетях, удобное расположение кабинета в многоэтажном доме, где высокая плотность населения и платёжеспособность.            
</t>
  </si>
  <si>
    <t>Уровень цены (по сравнению с аналогом): ниже (2500 против 4500)</t>
  </si>
  <si>
    <t>Каналы сбыта: ведение социальных сетей, участие в мероприятиях,работа в офисном здании, реклама на разных площадках, обмен визитками с другими мастерами</t>
  </si>
  <si>
    <t>Зеркало</t>
  </si>
  <si>
    <t>Барный стул с газлифтом</t>
  </si>
  <si>
    <t>Комод</t>
  </si>
  <si>
    <t>Консоль</t>
  </si>
  <si>
    <t>Ножки для консоли</t>
  </si>
  <si>
    <t>Трековая система освещения</t>
  </si>
  <si>
    <t>Видеосвет</t>
  </si>
  <si>
    <t>Штатив для света</t>
  </si>
  <si>
    <t>Штатив для телефона</t>
  </si>
  <si>
    <t>Фотофон</t>
  </si>
  <si>
    <t>Кейс для косметики</t>
  </si>
  <si>
    <t>Кейс для инструментов</t>
  </si>
  <si>
    <t>Кисти натуральные для глаз и лица</t>
  </si>
  <si>
    <t>Кисти искуственные для глаз и лица</t>
  </si>
  <si>
    <t>Спонжи</t>
  </si>
  <si>
    <t>Расчёски массажные</t>
  </si>
  <si>
    <t>Расчёски гребни</t>
  </si>
  <si>
    <t>Расчёски вилочки</t>
  </si>
  <si>
    <t>Расчёски скелетные</t>
  </si>
  <si>
    <t>шт</t>
  </si>
  <si>
    <t>Тональная основа для жирной кожи</t>
  </si>
  <si>
    <t>Тональная основа для комбинированной кожи</t>
  </si>
  <si>
    <t>Тональная основа для сухой кожи</t>
  </si>
  <si>
    <t>Сухой скульптор</t>
  </si>
  <si>
    <t>Сухие румяна</t>
  </si>
  <si>
    <t>Сухой хайлайтер</t>
  </si>
  <si>
    <t>Крем-гель для увлажнения волос</t>
  </si>
  <si>
    <t>Пудра матирующая</t>
  </si>
  <si>
    <t>Софтбокс</t>
  </si>
  <si>
    <t>Плойка 25мм</t>
  </si>
  <si>
    <t>Плойка 32мм</t>
  </si>
  <si>
    <t>Фен-стайлер</t>
  </si>
  <si>
    <t>Тоник увлажняющий</t>
  </si>
  <si>
    <t>предпринимательского проекта : оказание услуг макияжа и причёсок</t>
  </si>
  <si>
    <t>Утюжок 25мм</t>
  </si>
  <si>
    <t>Утюжок 32мм</t>
  </si>
  <si>
    <t>Зажимы для волос мини</t>
  </si>
  <si>
    <t>Зажими для волос крабики</t>
  </si>
  <si>
    <t>Тележка парикмахерская</t>
  </si>
  <si>
    <t>Палтека сухих теней</t>
  </si>
  <si>
    <t>Палетка сухих теней</t>
  </si>
  <si>
    <t>Пудра сияющая</t>
  </si>
  <si>
    <t>Тоник матирующий</t>
  </si>
  <si>
    <t>Тени для бровей</t>
  </si>
  <si>
    <t>Консилер</t>
  </si>
  <si>
    <t>Палетка с помадами</t>
  </si>
  <si>
    <t>Пилинг пэды</t>
  </si>
  <si>
    <t>Бальзам для губ</t>
  </si>
  <si>
    <t>Текстурайзер</t>
  </si>
  <si>
    <t>Аккумулятор для видеосвета</t>
  </si>
  <si>
    <t>Расчёски с хвостиком</t>
  </si>
  <si>
    <t>Лак средней фиксации</t>
  </si>
  <si>
    <t>Плойка 19мм</t>
  </si>
  <si>
    <t>База под макияж</t>
  </si>
  <si>
    <r>
      <t>приобретение основных средств (перечислить)</t>
    </r>
    <r>
      <rPr>
        <sz val="16"/>
        <rFont val="Courier New"/>
        <family val="3"/>
        <charset val="204"/>
      </rPr>
      <t>: зеркало, барный стул с газлифтом, консоль, ножки для консоли, комод, трековая система совещения, тележка парикмахерская, видеосвет, аккумулятор, штатив для света, штатив для телефона, фотофоны, софтбокс, кейс для косметики, кейс для инструментов</t>
    </r>
    <r>
      <rPr>
        <sz val="16"/>
        <color indexed="12"/>
        <rFont val="Courier New"/>
        <family val="3"/>
        <charset val="204"/>
      </rPr>
      <t xml:space="preserve">
</t>
    </r>
  </si>
  <si>
    <r>
      <t>инструмент (перечислить)</t>
    </r>
    <r>
      <rPr>
        <sz val="16"/>
        <rFont val="Courier New"/>
        <family val="3"/>
        <charset val="204"/>
      </rPr>
      <t>: кисти натуральные для глаз и лица, кисти искуственные для глаз и лица,спонжи,палетки сухих теней, палетка теней для бровей, расчёски массажные, расчёски скелетные, расчёски гбебни, расчёски вилочки</t>
    </r>
    <r>
      <rPr>
        <u/>
        <sz val="16"/>
        <rFont val="Courier New"/>
        <family val="3"/>
        <charset val="204"/>
      </rPr>
      <t>, расчёски с хвостиком, зажимы для волос мини, зажимы для волос крабики, утюжок 25мм, утюжок 32мм, плойка 25 мм, плойка 32мм, плойка 19мм, фен-стайлер</t>
    </r>
  </si>
  <si>
    <r>
      <rPr>
        <u/>
        <sz val="16"/>
        <rFont val="Courier New"/>
        <family val="3"/>
        <charset val="204"/>
      </rPr>
      <t>сырье, материалы, покупные комплектующие изделия (перечислить)</t>
    </r>
    <r>
      <rPr>
        <sz val="16"/>
        <rFont val="Courier New"/>
        <family val="3"/>
        <charset val="204"/>
      </rPr>
      <t>:тоник увлажняющий, тоник матирующий,пилинг пэды, бальзам для губ, база под макияж, тональные средства для сухой, комбинированной, жирной, сухой скульптор, сухие румяна, сухой хайлайтер, пудра матирующая, пудра сияющая, консилер, палетка с помадами, текстурайзер, лак средней фиксации, крем-гель для увлажнения волос</t>
    </r>
  </si>
  <si>
    <r>
      <rPr>
        <b/>
        <sz val="16"/>
        <rFont val="Courier New"/>
        <family val="3"/>
        <charset val="204"/>
      </rPr>
      <t>2.5. Время, необходимое для начала деятельности:</t>
    </r>
    <r>
      <rPr>
        <sz val="16"/>
        <rFont val="Courier New"/>
        <family val="3"/>
        <charset val="204"/>
      </rPr>
      <t xml:space="preserve"> 2 месяца</t>
    </r>
  </si>
  <si>
    <t xml:space="preserve">Наименование учебного учреждения: ЧОУ ВО Самарская Гуманитарная Академия (СаГА)
</t>
  </si>
  <si>
    <t xml:space="preserve">Фамилия, имя и отчество (последнее - при наличии) предпринимателя: Смирнова Лера Владимировна
</t>
  </si>
  <si>
    <t xml:space="preserve">ИНН </t>
  </si>
  <si>
    <t xml:space="preserve">Адрес регистрации: 443076, г. Самара, </t>
  </si>
  <si>
    <t xml:space="preserve">Номер тел.:   E-mail:  </t>
  </si>
  <si>
    <t xml:space="preserve">Дата рождения: </t>
  </si>
  <si>
    <t xml:space="preserve">Квалификация/специальность по диплому:  Юриспруденция
</t>
  </si>
  <si>
    <t>Факты, подтверждающие квалификацию по выбранному виду деятельности (если вид деятельности не совпадает с основным образованием): 
Курсы парикмахерского дела школа "Эллегия" 2017г. Академия макияжа "Шарм" 2018г. Мастер-класс "Текстуры и косы" 2020г. Повышение квалификации по макияжу 3-х дневный курс 2020г. Повышение квалификации по причёскам "Стильные вечерние и свадебные причёски" 2021г. Курс повышения по причёскам 2022г. Курс по фото и видео съёмке 2022г.</t>
  </si>
  <si>
    <t xml:space="preserve">Продукция/услуги: Макияж дневной/вечерний/свадебный/сценический, причёски (собранные), укладки (локоны/волны), обучение "Макияж для себя" и "Укладки для себя" индивидуальные
</t>
  </si>
  <si>
    <t xml:space="preserve">Адрес: </t>
  </si>
  <si>
    <t>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</si>
</sst>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34" x14ac:knownFonts="1">
    <font>
      <sz val="10"/>
      <name val="Arial Cyr"/>
      <charset val="204"/>
    </font>
    <font>
      <sz val="10"/>
      <name val="Arial Cyr"/>
      <charset val="204"/>
    </font>
    <font>
      <sz val="8"/>
      <name val="Arial Cyr"/>
      <charset val="204"/>
    </font>
    <font>
      <sz val="12"/>
      <name val="Courier New"/>
      <family val="3"/>
      <charset val="204"/>
    </font>
    <font>
      <b/>
      <sz val="12"/>
      <name val="Courier New"/>
      <family val="3"/>
      <charset val="204"/>
    </font>
    <font>
      <sz val="12"/>
      <name val="Arial"/>
      <family val="2"/>
      <charset val="204"/>
    </font>
    <font>
      <b/>
      <sz val="12"/>
      <name val="Arial"/>
      <family val="2"/>
      <charset val="204"/>
    </font>
    <font>
      <b/>
      <sz val="12"/>
      <color rgb="FF0000CC"/>
      <name val="Arial"/>
      <family val="2"/>
      <charset val="204"/>
    </font>
    <font>
      <b/>
      <sz val="18"/>
      <name val="Courier New"/>
      <family val="3"/>
      <charset val="204"/>
    </font>
    <font>
      <b/>
      <sz val="16"/>
      <name val="Courier New"/>
      <family val="3"/>
      <charset val="204"/>
    </font>
    <font>
      <b/>
      <sz val="16"/>
      <color rgb="FF0000FF"/>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u/>
      <sz val="16"/>
      <name val="Courier New"/>
      <family val="3"/>
      <charset val="204"/>
    </font>
    <font>
      <sz val="16"/>
      <name val="Arial"/>
      <family val="2"/>
      <charset val="204"/>
    </font>
    <font>
      <b/>
      <sz val="16"/>
      <color rgb="FF6415D9"/>
      <name val="Arial"/>
      <family val="2"/>
      <charset val="204"/>
    </font>
    <font>
      <b/>
      <sz val="16"/>
      <color rgb="FF0000FF"/>
      <name val="Arial"/>
      <family val="2"/>
      <charset val="204"/>
    </font>
    <font>
      <sz val="16"/>
      <color rgb="FF0000CC"/>
      <name val="Arial"/>
      <family val="2"/>
      <charset val="204"/>
    </font>
    <font>
      <b/>
      <sz val="16"/>
      <color rgb="FF0000CC"/>
      <name val="Arial"/>
      <family val="2"/>
      <charset val="204"/>
    </font>
    <font>
      <b/>
      <sz val="20"/>
      <name val="Courier New"/>
      <family val="3"/>
      <charset val="204"/>
    </font>
    <font>
      <sz val="18"/>
      <name val="Courier New"/>
      <family val="3"/>
      <charset val="204"/>
    </font>
    <font>
      <b/>
      <sz val="26"/>
      <name val="Courier New"/>
      <family val="3"/>
      <charset val="204"/>
    </font>
    <font>
      <b/>
      <sz val="11"/>
      <name val="Arial"/>
      <family val="2"/>
      <charset val="204"/>
    </font>
    <font>
      <sz val="14"/>
      <name val="Courier New"/>
      <family val="3"/>
      <charset val="204"/>
    </font>
    <font>
      <b/>
      <sz val="14"/>
      <name val="Courier New"/>
      <family val="3"/>
      <charset val="204"/>
    </font>
    <font>
      <b/>
      <sz val="14"/>
      <name val="Arial"/>
      <family val="2"/>
      <charset val="204"/>
    </font>
    <font>
      <i/>
      <sz val="8"/>
      <name val="Courier New"/>
      <family val="3"/>
      <charset val="204"/>
    </font>
    <font>
      <b/>
      <i/>
      <sz val="8"/>
      <name val="Courier New"/>
      <family val="3"/>
      <charset val="204"/>
    </font>
    <font>
      <sz val="8"/>
      <name val="Courier New"/>
      <family val="3"/>
      <charset val="204"/>
    </font>
    <font>
      <sz val="16"/>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3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diagonal/>
    </border>
    <border>
      <left/>
      <right style="thin">
        <color indexed="8"/>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4">
    <xf numFmtId="0" fontId="0" fillId="0" borderId="0" xfId="0"/>
    <xf numFmtId="0" fontId="3" fillId="0" borderId="0" xfId="0" applyFont="1"/>
    <xf numFmtId="0" fontId="4" fillId="0" borderId="0" xfId="0" applyFont="1"/>
    <xf numFmtId="0" fontId="3" fillId="0" borderId="0" xfId="0" applyFont="1" applyAlignment="1" applyProtection="1">
      <alignment horizontal="left" vertical="top" wrapText="1"/>
      <protection locked="0"/>
    </xf>
    <xf numFmtId="0" fontId="5" fillId="0" borderId="0" xfId="0" applyFont="1" applyAlignment="1">
      <alignment vertical="center"/>
    </xf>
    <xf numFmtId="0" fontId="5" fillId="0" borderId="0" xfId="0" applyFont="1"/>
    <xf numFmtId="0" fontId="6" fillId="0" borderId="0" xfId="0" applyFont="1"/>
    <xf numFmtId="0" fontId="5" fillId="0" borderId="0" xfId="0" applyFont="1" applyAlignment="1">
      <alignment horizontal="center" vertical="center"/>
    </xf>
    <xf numFmtId="0" fontId="5" fillId="0" borderId="0" xfId="0" applyFont="1" applyProtection="1">
      <protection locked="0"/>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left" vertical="center"/>
    </xf>
    <xf numFmtId="0" fontId="3" fillId="0" borderId="0" xfId="0" applyFont="1" applyAlignment="1" applyProtection="1">
      <alignment vertical="top" wrapText="1"/>
      <protection locked="0"/>
    </xf>
    <xf numFmtId="165" fontId="6" fillId="2" borderId="2" xfId="0" applyNumberFormat="1" applyFont="1" applyFill="1" applyBorder="1" applyAlignment="1">
      <alignment horizontal="center" vertical="center" shrinkToFit="1"/>
    </xf>
    <xf numFmtId="0" fontId="5" fillId="3" borderId="2" xfId="0" applyFont="1" applyFill="1" applyBorder="1" applyAlignment="1" applyProtection="1">
      <alignment horizontal="left" vertical="center" wrapText="1"/>
      <protection locked="0"/>
    </xf>
    <xf numFmtId="165" fontId="7" fillId="4" borderId="8" xfId="1" applyNumberFormat="1" applyFont="1" applyFill="1" applyBorder="1" applyAlignment="1" applyProtection="1">
      <alignment horizontal="center" vertical="center" shrinkToFit="1"/>
      <protection locked="0"/>
    </xf>
    <xf numFmtId="3" fontId="7" fillId="4" borderId="8" xfId="1" applyNumberFormat="1" applyFont="1" applyFill="1" applyBorder="1" applyAlignment="1" applyProtection="1">
      <alignment horizontal="center" vertical="center" shrinkToFit="1"/>
      <protection locked="0"/>
    </xf>
    <xf numFmtId="3" fontId="6" fillId="2" borderId="2" xfId="0" applyNumberFormat="1" applyFont="1" applyFill="1" applyBorder="1" applyAlignment="1">
      <alignment horizontal="center" vertical="center" shrinkToFit="1"/>
    </xf>
    <xf numFmtId="0" fontId="11"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12" fillId="0" borderId="0" xfId="0" applyFont="1" applyProtection="1">
      <protection locked="0"/>
    </xf>
    <xf numFmtId="0" fontId="11" fillId="0" borderId="3"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0" fillId="0" borderId="0" xfId="0" applyProtection="1">
      <protection locked="0"/>
    </xf>
    <xf numFmtId="0" fontId="9" fillId="0" borderId="0" xfId="0" applyFont="1" applyAlignment="1" applyProtection="1">
      <alignment horizontal="left" vertical="center" wrapText="1"/>
      <protection locked="0"/>
    </xf>
    <xf numFmtId="0" fontId="9" fillId="0" borderId="13"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14" fillId="0" borderId="0" xfId="0" applyFont="1" applyAlignment="1" applyProtection="1">
      <alignment horizontal="left" vertical="top"/>
      <protection locked="0"/>
    </xf>
    <xf numFmtId="0" fontId="9" fillId="0" borderId="0" xfId="0" applyFont="1" applyAlignment="1" applyProtection="1">
      <alignment horizontal="left" vertical="top"/>
      <protection locked="0"/>
    </xf>
    <xf numFmtId="165" fontId="9" fillId="2" borderId="3" xfId="0" applyNumberFormat="1" applyFont="1" applyFill="1" applyBorder="1" applyAlignment="1">
      <alignment horizontal="center" vertical="center" shrinkToFit="1"/>
    </xf>
    <xf numFmtId="0" fontId="14" fillId="0" borderId="0" xfId="0" applyFont="1" applyAlignment="1" applyProtection="1">
      <alignment vertical="top" wrapText="1"/>
      <protection locked="0"/>
    </xf>
    <xf numFmtId="0" fontId="14" fillId="0" borderId="0" xfId="0" applyFont="1" applyProtection="1">
      <protection locked="0"/>
    </xf>
    <xf numFmtId="165" fontId="9" fillId="0" borderId="0" xfId="0" applyNumberFormat="1" applyFont="1" applyAlignment="1" applyProtection="1">
      <alignment horizontal="center" vertical="center" shrinkToFit="1"/>
      <protection locked="0"/>
    </xf>
    <xf numFmtId="0" fontId="14" fillId="0" borderId="0" xfId="0" applyFont="1" applyAlignment="1" applyProtection="1">
      <alignment horizontal="left" vertical="top" wrapText="1"/>
      <protection locked="0"/>
    </xf>
    <xf numFmtId="0" fontId="18" fillId="0" borderId="0" xfId="0" applyFont="1" applyAlignment="1" applyProtection="1">
      <alignment horizontal="left" wrapText="1"/>
      <protection locked="0"/>
    </xf>
    <xf numFmtId="0" fontId="13" fillId="0" borderId="0" xfId="0" applyFont="1" applyAlignment="1" applyProtection="1">
      <alignment horizontal="right" wrapText="1"/>
      <protection locked="0"/>
    </xf>
    <xf numFmtId="0" fontId="18" fillId="0" borderId="2" xfId="0" applyFont="1" applyBorder="1" applyAlignment="1" applyProtection="1">
      <alignment horizontal="center" wrapText="1"/>
      <protection locked="0"/>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vertical="center"/>
      <protection locked="0"/>
    </xf>
    <xf numFmtId="0" fontId="13" fillId="0" borderId="2" xfId="0" applyFont="1" applyBorder="1" applyAlignment="1" applyProtection="1">
      <alignment horizontal="center" wrapText="1"/>
      <protection locked="0"/>
    </xf>
    <xf numFmtId="0" fontId="13" fillId="0" borderId="0" xfId="0" applyFont="1" applyProtection="1">
      <protection locked="0"/>
    </xf>
    <xf numFmtId="165" fontId="18" fillId="2" borderId="2" xfId="0" applyNumberFormat="1" applyFont="1" applyFill="1" applyBorder="1" applyAlignment="1">
      <alignment vertical="center" wrapText="1" shrinkToFit="1"/>
    </xf>
    <xf numFmtId="165" fontId="19" fillId="3" borderId="2" xfId="0" applyNumberFormat="1" applyFont="1" applyFill="1" applyBorder="1" applyAlignment="1" applyProtection="1">
      <alignment horizontal="center" vertical="center" shrinkToFit="1"/>
      <protection locked="0"/>
    </xf>
    <xf numFmtId="0" fontId="18" fillId="0" borderId="2" xfId="0" applyFont="1" applyBorder="1" applyAlignment="1" applyProtection="1">
      <alignment horizontal="left" vertical="center" wrapText="1"/>
      <protection locked="0"/>
    </xf>
    <xf numFmtId="165" fontId="20" fillId="3" borderId="2" xfId="0" applyNumberFormat="1" applyFont="1" applyFill="1" applyBorder="1" applyAlignment="1" applyProtection="1">
      <alignment horizontal="center" vertical="center" shrinkToFit="1"/>
      <protection locked="0"/>
    </xf>
    <xf numFmtId="0" fontId="18" fillId="0" borderId="2" xfId="0" applyFont="1" applyBorder="1" applyAlignment="1" applyProtection="1">
      <alignment horizontal="center" vertical="top" wrapText="1"/>
      <protection locked="0"/>
    </xf>
    <xf numFmtId="0" fontId="18" fillId="0" borderId="2" xfId="0" applyFont="1" applyBorder="1" applyAlignment="1" applyProtection="1">
      <alignment horizontal="left" vertical="top" wrapText="1"/>
      <protection locked="0"/>
    </xf>
    <xf numFmtId="165" fontId="13" fillId="2" borderId="2" xfId="0" applyNumberFormat="1" applyFont="1" applyFill="1" applyBorder="1" applyAlignment="1" applyProtection="1">
      <alignment horizontal="center" vertical="top" shrinkToFit="1"/>
      <protection locked="0"/>
    </xf>
    <xf numFmtId="0" fontId="18" fillId="0" borderId="0" xfId="0" applyFont="1" applyProtection="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wrapText="1"/>
      <protection locked="0"/>
    </xf>
    <xf numFmtId="10" fontId="13" fillId="2" borderId="2" xfId="0" applyNumberFormat="1" applyFont="1" applyFill="1" applyBorder="1" applyAlignment="1">
      <alignment horizontal="center" vertical="center" shrinkToFit="1"/>
    </xf>
    <xf numFmtId="165" fontId="13" fillId="2" borderId="2" xfId="0" applyNumberFormat="1" applyFont="1" applyFill="1" applyBorder="1" applyAlignment="1">
      <alignment horizontal="center" vertical="center" shrinkToFit="1"/>
    </xf>
    <xf numFmtId="0" fontId="18" fillId="0" borderId="2" xfId="0" applyFont="1" applyBorder="1" applyAlignment="1" applyProtection="1">
      <alignment vertical="center"/>
      <protection locked="0"/>
    </xf>
    <xf numFmtId="0" fontId="18" fillId="0" borderId="0" xfId="0" applyFont="1" applyAlignment="1" applyProtection="1">
      <alignment horizontal="center" vertical="center"/>
      <protection locked="0"/>
    </xf>
    <xf numFmtId="0" fontId="18" fillId="0" borderId="0" xfId="0" applyFont="1" applyAlignment="1" applyProtection="1">
      <alignment horizontal="right"/>
      <protection locked="0"/>
    </xf>
    <xf numFmtId="0" fontId="18" fillId="0" borderId="0" xfId="0" applyFont="1" applyAlignment="1" applyProtection="1">
      <alignment horizontal="left" vertical="top" wrapText="1"/>
      <protection locked="0"/>
    </xf>
    <xf numFmtId="0" fontId="18" fillId="0" borderId="2" xfId="0" applyFont="1" applyBorder="1" applyAlignment="1" applyProtection="1">
      <alignment vertical="top" wrapText="1"/>
      <protection locked="0"/>
    </xf>
    <xf numFmtId="165" fontId="13" fillId="2" borderId="2" xfId="0" applyNumberFormat="1" applyFont="1" applyFill="1" applyBorder="1" applyAlignment="1" applyProtection="1">
      <alignment horizontal="center" shrinkToFit="1"/>
      <protection locked="0"/>
    </xf>
    <xf numFmtId="0" fontId="18"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0" fontId="13" fillId="0" borderId="0" xfId="0" applyFont="1" applyAlignment="1" applyProtection="1">
      <alignment horizontal="right"/>
      <protection locked="0"/>
    </xf>
    <xf numFmtId="165" fontId="18" fillId="2" borderId="2" xfId="0" applyNumberFormat="1" applyFont="1" applyFill="1" applyBorder="1" applyAlignment="1" applyProtection="1">
      <alignment vertical="center" wrapText="1" shrinkToFit="1"/>
      <protection locked="0"/>
    </xf>
    <xf numFmtId="0" fontId="18" fillId="3" borderId="2" xfId="0" applyFont="1" applyFill="1" applyBorder="1" applyAlignment="1" applyProtection="1">
      <alignment horizontal="left" vertical="top" wrapText="1"/>
      <protection locked="0"/>
    </xf>
    <xf numFmtId="3" fontId="13" fillId="3" borderId="2" xfId="0" applyNumberFormat="1" applyFont="1" applyFill="1" applyBorder="1" applyAlignment="1" applyProtection="1">
      <alignment horizontal="center" vertical="top" shrinkToFit="1"/>
      <protection locked="0"/>
    </xf>
    <xf numFmtId="0" fontId="21" fillId="4" borderId="2" xfId="0" applyFont="1" applyFill="1" applyBorder="1" applyAlignment="1" applyProtection="1">
      <alignment horizontal="left" vertical="top" wrapText="1"/>
      <protection locked="0"/>
    </xf>
    <xf numFmtId="165" fontId="13" fillId="4" borderId="2" xfId="0" applyNumberFormat="1" applyFont="1" applyFill="1" applyBorder="1" applyAlignment="1" applyProtection="1">
      <alignment horizontal="center" vertical="center" shrinkToFit="1"/>
      <protection locked="0"/>
    </xf>
    <xf numFmtId="4" fontId="22" fillId="4" borderId="2" xfId="0" applyNumberFormat="1" applyFont="1" applyFill="1" applyBorder="1" applyAlignment="1" applyProtection="1">
      <alignment horizontal="center" vertical="center" shrinkToFit="1"/>
      <protection locked="0"/>
    </xf>
    <xf numFmtId="165" fontId="22" fillId="4" borderId="2" xfId="0" applyNumberFormat="1" applyFont="1" applyFill="1" applyBorder="1" applyAlignment="1" applyProtection="1">
      <alignment horizontal="center" vertical="center" shrinkToFit="1"/>
      <protection locked="0"/>
    </xf>
    <xf numFmtId="1" fontId="13" fillId="2" borderId="2" xfId="0" applyNumberFormat="1" applyFont="1" applyFill="1" applyBorder="1" applyAlignment="1" applyProtection="1">
      <alignment horizontal="center" vertical="top" shrinkToFit="1"/>
      <protection locked="0"/>
    </xf>
    <xf numFmtId="0" fontId="18" fillId="0" borderId="0" xfId="0" applyFont="1" applyAlignment="1" applyProtection="1">
      <alignment wrapText="1"/>
      <protection locked="0"/>
    </xf>
    <xf numFmtId="0" fontId="18" fillId="0" borderId="0" xfId="0" applyFont="1" applyAlignment="1" applyProtection="1">
      <alignment horizontal="right" wrapText="1"/>
      <protection locked="0"/>
    </xf>
    <xf numFmtId="0" fontId="18" fillId="0" borderId="0" xfId="0" applyFont="1" applyAlignment="1" applyProtection="1">
      <alignment horizontal="center" wrapText="1"/>
      <protection locked="0"/>
    </xf>
    <xf numFmtId="0" fontId="18" fillId="0" borderId="0" xfId="0" applyFont="1" applyAlignment="1" applyProtection="1">
      <alignment horizontal="left"/>
      <protection locked="0"/>
    </xf>
    <xf numFmtId="165" fontId="18" fillId="2" borderId="2" xfId="0" applyNumberFormat="1" applyFont="1" applyFill="1" applyBorder="1" applyAlignment="1">
      <alignment horizontal="left" vertical="center" wrapText="1" shrinkToFit="1"/>
    </xf>
    <xf numFmtId="165" fontId="13" fillId="2" borderId="2" xfId="0" applyNumberFormat="1" applyFont="1" applyFill="1" applyBorder="1" applyAlignment="1">
      <alignment horizontal="center" vertical="center" wrapText="1" shrinkToFit="1"/>
    </xf>
    <xf numFmtId="165" fontId="13" fillId="2" borderId="2" xfId="0" applyNumberFormat="1" applyFont="1" applyFill="1" applyBorder="1" applyAlignment="1">
      <alignment horizontal="left" vertical="center" wrapText="1" shrinkToFit="1"/>
    </xf>
    <xf numFmtId="0" fontId="18" fillId="2" borderId="2" xfId="0" applyFont="1" applyFill="1" applyBorder="1" applyAlignment="1" applyProtection="1">
      <alignment horizontal="left" vertical="center" wrapText="1"/>
      <protection locked="0"/>
    </xf>
    <xf numFmtId="165" fontId="13" fillId="2" borderId="2" xfId="0" applyNumberFormat="1" applyFont="1" applyFill="1" applyBorder="1" applyAlignment="1" applyProtection="1">
      <alignment horizontal="center" vertical="center" shrinkToFit="1"/>
      <protection locked="0"/>
    </xf>
    <xf numFmtId="9" fontId="13" fillId="2" borderId="2" xfId="2"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left" vertical="center" wrapText="1"/>
      <protection locked="0"/>
    </xf>
    <xf numFmtId="165" fontId="19" fillId="3" borderId="2" xfId="1" applyNumberFormat="1"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3" fillId="2" borderId="2" xfId="0" applyFont="1" applyFill="1" applyBorder="1" applyAlignment="1" applyProtection="1">
      <alignment horizontal="left" vertical="center" wrapText="1"/>
      <protection locked="0"/>
    </xf>
    <xf numFmtId="3" fontId="22" fillId="4" borderId="20" xfId="0" applyNumberFormat="1"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right" vertical="center" wrapText="1"/>
      <protection locked="0"/>
    </xf>
    <xf numFmtId="0" fontId="18" fillId="2" borderId="2" xfId="0" applyFont="1" applyFill="1" applyBorder="1" applyAlignment="1" applyProtection="1">
      <alignment horizontal="left" vertical="top" wrapText="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4" fillId="0" borderId="0" xfId="0" applyFont="1" applyAlignment="1" applyProtection="1">
      <alignment wrapText="1"/>
      <protection locked="0"/>
    </xf>
    <xf numFmtId="0" fontId="8" fillId="0" borderId="0" xfId="0" applyFont="1" applyAlignment="1">
      <alignment vertical="top"/>
    </xf>
    <xf numFmtId="0" fontId="24" fillId="0" borderId="0" xfId="0" applyFont="1" applyAlignment="1">
      <alignment vertical="top"/>
    </xf>
    <xf numFmtId="0" fontId="3" fillId="0" borderId="0" xfId="0" applyFont="1" applyAlignment="1">
      <alignment vertical="top"/>
    </xf>
    <xf numFmtId="165" fontId="22" fillId="4" borderId="2" xfId="1" applyNumberFormat="1" applyFont="1" applyFill="1" applyBorder="1" applyAlignment="1" applyProtection="1">
      <alignment horizontal="center" vertical="center" shrinkToFit="1"/>
      <protection locked="0"/>
    </xf>
    <xf numFmtId="0" fontId="21" fillId="5" borderId="2" xfId="0" applyFont="1" applyFill="1" applyBorder="1" applyAlignment="1" applyProtection="1">
      <alignment horizontal="left" vertical="center" wrapText="1"/>
      <protection locked="0"/>
    </xf>
    <xf numFmtId="0" fontId="21" fillId="6" borderId="2" xfId="0" applyFont="1" applyFill="1" applyBorder="1" applyAlignment="1" applyProtection="1">
      <alignment horizontal="center" vertical="center" wrapText="1"/>
      <protection locked="0"/>
    </xf>
    <xf numFmtId="165" fontId="22" fillId="6" borderId="2" xfId="0" applyNumberFormat="1" applyFont="1" applyFill="1" applyBorder="1" applyAlignment="1" applyProtection="1">
      <alignment horizontal="center" vertical="center" shrinkToFit="1"/>
      <protection locked="0"/>
    </xf>
    <xf numFmtId="0" fontId="21" fillId="6"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26" fillId="0" borderId="2" xfId="0" applyFont="1" applyBorder="1" applyAlignment="1" applyProtection="1">
      <alignment horizontal="center" wrapText="1"/>
      <protection locked="0"/>
    </xf>
    <xf numFmtId="0" fontId="18" fillId="0" borderId="2"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18" fillId="0" borderId="2" xfId="0" applyFont="1" applyBorder="1" applyAlignment="1" applyProtection="1">
      <alignment horizontal="center" vertical="center" wrapText="1"/>
      <protection locked="0"/>
    </xf>
    <xf numFmtId="0" fontId="27" fillId="0" borderId="0" xfId="0" applyFont="1"/>
    <xf numFmtId="0" fontId="28" fillId="0" borderId="0" xfId="0" applyFont="1" applyAlignment="1">
      <alignment vertical="top"/>
    </xf>
    <xf numFmtId="0" fontId="27" fillId="0" borderId="0" xfId="0" applyFont="1" applyAlignment="1">
      <alignment vertical="top"/>
    </xf>
    <xf numFmtId="0" fontId="28" fillId="0" borderId="0" xfId="0" applyFont="1"/>
    <xf numFmtId="0" fontId="27" fillId="0" borderId="0" xfId="0" applyFont="1" applyAlignment="1" applyProtection="1">
      <alignment vertical="top" wrapText="1"/>
      <protection locked="0"/>
    </xf>
    <xf numFmtId="0" fontId="11" fillId="0" borderId="0" xfId="0" applyFont="1"/>
    <xf numFmtId="0" fontId="11" fillId="0" borderId="0" xfId="0" applyFont="1" applyAlignment="1">
      <alignment vertical="center"/>
    </xf>
    <xf numFmtId="0" fontId="29" fillId="0" borderId="0" xfId="0" applyFont="1"/>
    <xf numFmtId="0" fontId="11" fillId="0" borderId="0" xfId="0" applyFont="1" applyAlignment="1">
      <alignment horizontal="center" vertical="center"/>
    </xf>
    <xf numFmtId="0" fontId="27" fillId="0" borderId="0" xfId="0" applyFont="1" applyAlignment="1" applyProtection="1">
      <alignment horizontal="left" vertical="top" wrapText="1"/>
      <protection locked="0"/>
    </xf>
    <xf numFmtId="0" fontId="11" fillId="0" borderId="0" xfId="0" applyFont="1" applyProtection="1">
      <protection locked="0"/>
    </xf>
    <xf numFmtId="0" fontId="11" fillId="0" borderId="0" xfId="0" applyFont="1" applyAlignment="1">
      <alignment vertical="top" wrapText="1"/>
    </xf>
    <xf numFmtId="0" fontId="11" fillId="0" borderId="0" xfId="0" applyFont="1" applyAlignment="1">
      <alignment wrapText="1"/>
    </xf>
    <xf numFmtId="0" fontId="11" fillId="0" borderId="0" xfId="0" applyFont="1" applyAlignment="1">
      <alignment horizontal="left" vertical="center"/>
    </xf>
    <xf numFmtId="0" fontId="11" fillId="0" borderId="0" xfId="0" applyFont="1" applyAlignment="1">
      <alignment horizontal="center" wrapText="1"/>
    </xf>
    <xf numFmtId="0" fontId="30" fillId="0" borderId="0" xfId="0" applyFont="1" applyAlignment="1" applyProtection="1">
      <alignment horizontal="left" vertical="top"/>
      <protection locked="0"/>
    </xf>
    <xf numFmtId="0" fontId="32"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165" fontId="13" fillId="2" borderId="2" xfId="0" applyNumberFormat="1" applyFont="1" applyFill="1" applyBorder="1" applyAlignment="1" applyProtection="1">
      <alignment horizontal="center" vertical="top" wrapText="1"/>
      <protection locked="0"/>
    </xf>
    <xf numFmtId="10" fontId="13" fillId="2" borderId="2" xfId="2" applyNumberFormat="1" applyFont="1" applyFill="1" applyBorder="1" applyAlignment="1" applyProtection="1">
      <alignment horizontal="center" vertical="top" wrapText="1"/>
      <protection locked="0"/>
    </xf>
    <xf numFmtId="3" fontId="13" fillId="2" borderId="2" xfId="0" applyNumberFormat="1" applyFont="1" applyFill="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2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164" fontId="13" fillId="3" borderId="2" xfId="1" applyFont="1" applyFill="1" applyBorder="1" applyAlignment="1" applyProtection="1">
      <alignment vertical="top" wrapText="1"/>
      <protection locked="0"/>
    </xf>
    <xf numFmtId="0" fontId="13" fillId="3" borderId="2" xfId="0" applyFont="1" applyFill="1" applyBorder="1" applyAlignment="1" applyProtection="1">
      <alignment vertical="top" wrapText="1"/>
      <protection locked="0"/>
    </xf>
    <xf numFmtId="165" fontId="13" fillId="2" borderId="2" xfId="0" applyNumberFormat="1" applyFont="1" applyFill="1" applyBorder="1" applyAlignment="1">
      <alignment vertical="top" wrapText="1"/>
    </xf>
    <xf numFmtId="165" fontId="13" fillId="2" borderId="2" xfId="0" applyNumberFormat="1" applyFont="1" applyFill="1" applyBorder="1" applyAlignment="1">
      <alignment horizontal="center" vertical="top" wrapText="1"/>
    </xf>
    <xf numFmtId="0" fontId="18" fillId="0" borderId="2" xfId="0" applyFont="1" applyBorder="1" applyAlignment="1" applyProtection="1">
      <alignment vertical="center" wrapText="1"/>
      <protection locked="0"/>
    </xf>
    <xf numFmtId="0" fontId="9" fillId="0" borderId="32" xfId="0" applyFont="1" applyBorder="1" applyAlignment="1" applyProtection="1">
      <alignment vertical="top" wrapText="1"/>
      <protection locked="0"/>
    </xf>
    <xf numFmtId="0" fontId="9" fillId="0" borderId="10" xfId="0" applyFont="1" applyBorder="1" applyAlignment="1" applyProtection="1">
      <alignment vertical="top"/>
      <protection locked="0"/>
    </xf>
    <xf numFmtId="0" fontId="23" fillId="7" borderId="4" xfId="0" applyFont="1" applyFill="1" applyBorder="1" applyAlignment="1" applyProtection="1">
      <alignment horizontal="left" vertical="top"/>
      <protection locked="0"/>
    </xf>
    <xf numFmtId="0" fontId="23" fillId="7" borderId="12" xfId="0" applyFont="1" applyFill="1" applyBorder="1" applyAlignment="1" applyProtection="1">
      <alignment horizontal="left" vertical="top"/>
      <protection locked="0"/>
    </xf>
    <xf numFmtId="0" fontId="23" fillId="7" borderId="19" xfId="0" applyFont="1" applyFill="1" applyBorder="1" applyProtection="1">
      <protection locked="0"/>
    </xf>
    <xf numFmtId="0" fontId="23" fillId="7" borderId="12" xfId="0" applyFont="1" applyFill="1" applyBorder="1" applyAlignment="1" applyProtection="1">
      <alignment vertical="top"/>
      <protection locked="0"/>
    </xf>
    <xf numFmtId="0" fontId="23" fillId="7" borderId="19" xfId="0" applyFont="1" applyFill="1" applyBorder="1" applyAlignment="1" applyProtection="1">
      <alignment vertical="top"/>
      <protection locked="0"/>
    </xf>
    <xf numFmtId="165" fontId="9" fillId="2" borderId="38" xfId="0" applyNumberFormat="1" applyFont="1" applyFill="1" applyBorder="1" applyAlignment="1">
      <alignment vertical="top" shrinkToFit="1"/>
    </xf>
    <xf numFmtId="0" fontId="9" fillId="0" borderId="4" xfId="0" applyFont="1" applyBorder="1" applyAlignment="1" applyProtection="1">
      <alignment vertical="top" wrapText="1"/>
      <protection locked="0"/>
    </xf>
    <xf numFmtId="0" fontId="9" fillId="0" borderId="4" xfId="0" applyFont="1" applyBorder="1" applyProtection="1">
      <protection locked="0"/>
    </xf>
    <xf numFmtId="0" fontId="14" fillId="0" borderId="6"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165" fontId="13" fillId="2" borderId="6" xfId="0" applyNumberFormat="1" applyFont="1" applyFill="1" applyBorder="1" applyAlignment="1">
      <alignment horizontal="center" vertical="top" wrapText="1"/>
    </xf>
    <xf numFmtId="0" fontId="13" fillId="0" borderId="5" xfId="0" applyFont="1" applyBorder="1" applyAlignment="1" applyProtection="1">
      <alignment horizontal="center" vertical="center" wrapText="1"/>
      <protection locked="0"/>
    </xf>
    <xf numFmtId="0" fontId="14" fillId="0" borderId="4" xfId="0" applyFont="1" applyBorder="1" applyProtection="1">
      <protection locked="0"/>
    </xf>
    <xf numFmtId="0" fontId="14" fillId="0" borderId="12" xfId="0" applyFont="1" applyBorder="1" applyAlignment="1" applyProtection="1">
      <alignment wrapText="1"/>
      <protection locked="0"/>
    </xf>
    <xf numFmtId="0" fontId="14" fillId="0" borderId="12" xfId="0" applyFont="1" applyBorder="1" applyProtection="1">
      <protection locked="0"/>
    </xf>
    <xf numFmtId="0" fontId="14" fillId="0" borderId="19" xfId="0" applyFont="1" applyBorder="1" applyProtection="1">
      <protection locked="0"/>
    </xf>
    <xf numFmtId="0" fontId="14" fillId="0" borderId="4"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19" xfId="0" applyFont="1" applyBorder="1" applyAlignment="1" applyProtection="1">
      <alignment vertical="top" wrapText="1"/>
      <protection locked="0"/>
    </xf>
    <xf numFmtId="0" fontId="23" fillId="7" borderId="4" xfId="0" applyFont="1" applyFill="1" applyBorder="1" applyProtection="1">
      <protection locked="0"/>
    </xf>
    <xf numFmtId="0" fontId="23" fillId="7" borderId="12" xfId="0" applyFont="1" applyFill="1" applyBorder="1" applyProtection="1">
      <protection locked="0"/>
    </xf>
    <xf numFmtId="0" fontId="3"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2" xfId="0" applyFont="1" applyBorder="1" applyProtection="1">
      <protection locked="0"/>
    </xf>
    <xf numFmtId="0" fontId="9" fillId="0" borderId="19" xfId="0" applyFont="1" applyBorder="1" applyProtection="1">
      <protection locked="0"/>
    </xf>
    <xf numFmtId="0" fontId="30" fillId="0" borderId="0" xfId="0" applyFont="1" applyAlignment="1" applyProtection="1">
      <alignment horizontal="left" vertical="top" wrapText="1"/>
      <protection locked="0"/>
    </xf>
    <xf numFmtId="0" fontId="26" fillId="0" borderId="6"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9" fillId="0" borderId="17"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23" fillId="7" borderId="12" xfId="0" applyFont="1" applyFill="1" applyBorder="1" applyAlignment="1" applyProtection="1">
      <alignment horizontal="left" wrapText="1"/>
      <protection locked="0"/>
    </xf>
    <xf numFmtId="0" fontId="23" fillId="7" borderId="35" xfId="0" applyFont="1" applyFill="1" applyBorder="1" applyAlignment="1" applyProtection="1">
      <alignment horizontal="left"/>
      <protection locked="0"/>
    </xf>
    <xf numFmtId="0" fontId="23" fillId="7" borderId="36" xfId="0" applyFont="1" applyFill="1" applyBorder="1" applyAlignment="1" applyProtection="1">
      <alignment horizontal="left"/>
      <protection locked="0"/>
    </xf>
    <xf numFmtId="0" fontId="23" fillId="7" borderId="37" xfId="0" applyFont="1" applyFill="1" applyBorder="1" applyAlignment="1" applyProtection="1">
      <alignment horizontal="left"/>
      <protection locked="0"/>
    </xf>
    <xf numFmtId="0" fontId="15" fillId="0" borderId="4"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17" fillId="0" borderId="25" xfId="0" applyFont="1" applyBorder="1" applyAlignment="1" applyProtection="1">
      <alignment vertical="top" wrapText="1"/>
      <protection locked="0"/>
    </xf>
    <xf numFmtId="0" fontId="17" fillId="0" borderId="26" xfId="0" applyFont="1" applyBorder="1" applyAlignment="1" applyProtection="1">
      <alignment vertical="top" wrapText="1"/>
      <protection locked="0"/>
    </xf>
    <xf numFmtId="0" fontId="17" fillId="0" borderId="27" xfId="0" applyFont="1" applyBorder="1" applyAlignment="1" applyProtection="1">
      <alignment vertical="top" wrapText="1"/>
      <protection locked="0"/>
    </xf>
    <xf numFmtId="0" fontId="17" fillId="0" borderId="13" xfId="0" applyFont="1" applyBorder="1" applyAlignment="1" applyProtection="1">
      <alignment vertical="top" wrapText="1"/>
      <protection locked="0"/>
    </xf>
    <xf numFmtId="0" fontId="17" fillId="0" borderId="14" xfId="0" applyFont="1" applyBorder="1" applyAlignment="1" applyProtection="1">
      <alignment vertical="top" wrapText="1"/>
      <protection locked="0"/>
    </xf>
    <xf numFmtId="0" fontId="17" fillId="0" borderId="15"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4" fillId="0" borderId="18"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9" fillId="0" borderId="4"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9" fillId="0" borderId="19" xfId="0" applyFont="1" applyBorder="1" applyAlignment="1" applyProtection="1">
      <alignment horizontal="left" wrapText="1"/>
      <protection locked="0"/>
    </xf>
    <xf numFmtId="0" fontId="26" fillId="0" borderId="2" xfId="0" applyFont="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14" fillId="0" borderId="0" xfId="0" applyFont="1" applyAlignment="1" applyProtection="1">
      <alignment horizontal="left" vertical="top" wrapText="1" indent="2"/>
      <protection locked="0"/>
    </xf>
    <xf numFmtId="0" fontId="14" fillId="0" borderId="0" xfId="0" applyFont="1" applyAlignment="1" applyProtection="1">
      <alignment horizontal="left" vertical="top" indent="2"/>
      <protection locked="0"/>
    </xf>
    <xf numFmtId="0" fontId="14" fillId="0" borderId="9" xfId="0" applyFont="1" applyBorder="1" applyAlignment="1" applyProtection="1">
      <alignment horizontal="left" vertical="top" indent="2"/>
      <protection locked="0"/>
    </xf>
    <xf numFmtId="0" fontId="14" fillId="0" borderId="4" xfId="0" applyFont="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4"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14" fillId="0" borderId="10"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21"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9" fillId="0" borderId="33" xfId="0" applyFont="1" applyBorder="1" applyAlignment="1" applyProtection="1">
      <alignment vertical="top" wrapText="1"/>
      <protection locked="0"/>
    </xf>
    <xf numFmtId="0" fontId="14" fillId="0" borderId="0" xfId="0" applyFont="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center" vertical="center" wrapText="1"/>
      <protection locked="0"/>
    </xf>
    <xf numFmtId="0" fontId="23" fillId="7" borderId="4" xfId="0" applyFont="1" applyFill="1" applyBorder="1" applyAlignment="1" applyProtection="1">
      <alignment horizontal="left" vertical="top" wrapText="1"/>
      <protection locked="0"/>
    </xf>
    <xf numFmtId="0" fontId="23" fillId="7" borderId="12" xfId="0" applyFont="1" applyFill="1" applyBorder="1" applyAlignment="1" applyProtection="1">
      <alignment horizontal="left" vertical="top" wrapText="1"/>
      <protection locked="0"/>
    </xf>
    <xf numFmtId="0" fontId="23" fillId="7" borderId="19" xfId="0" applyFont="1" applyFill="1" applyBorder="1" applyAlignment="1" applyProtection="1">
      <alignment horizontal="left" vertical="top" wrapText="1"/>
      <protection locked="0"/>
    </xf>
    <xf numFmtId="0" fontId="23" fillId="7" borderId="4" xfId="0" applyFont="1" applyFill="1" applyBorder="1" applyAlignment="1" applyProtection="1">
      <alignment vertical="center" wrapText="1"/>
      <protection locked="0"/>
    </xf>
    <xf numFmtId="0" fontId="23" fillId="7" borderId="12" xfId="0" applyFont="1" applyFill="1" applyBorder="1" applyAlignment="1" applyProtection="1">
      <alignment vertical="center" wrapText="1"/>
      <protection locked="0"/>
    </xf>
    <xf numFmtId="0" fontId="23" fillId="7" borderId="19" xfId="0" applyFont="1" applyFill="1" applyBorder="1" applyAlignment="1" applyProtection="1">
      <alignment vertical="center" wrapText="1"/>
      <protection locked="0"/>
    </xf>
    <xf numFmtId="0" fontId="32" fillId="0" borderId="0" xfId="0" applyFont="1" applyAlignment="1" applyProtection="1">
      <alignment horizontal="left" vertical="top" wrapText="1"/>
      <protection locked="0"/>
    </xf>
    <xf numFmtId="0" fontId="15" fillId="0" borderId="4" xfId="0" applyFont="1" applyBorder="1" applyAlignment="1" applyProtection="1">
      <alignment horizontal="left" vertical="top"/>
      <protection locked="0"/>
    </xf>
    <xf numFmtId="0" fontId="14" fillId="0" borderId="30"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0" fontId="14" fillId="0" borderId="31" xfId="0" applyFont="1" applyBorder="1" applyAlignment="1" applyProtection="1">
      <alignment vertical="top" wrapText="1"/>
      <protection locked="0"/>
    </xf>
    <xf numFmtId="0" fontId="9" fillId="0" borderId="3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2" xfId="0" applyFont="1" applyBorder="1" applyAlignment="1" applyProtection="1">
      <alignment vertical="top" wrapText="1"/>
      <protection locked="0"/>
    </xf>
    <xf numFmtId="0" fontId="9" fillId="0" borderId="19" xfId="0" applyFont="1" applyBorder="1" applyAlignment="1" applyProtection="1">
      <alignment vertical="top" wrapText="1"/>
      <protection locked="0"/>
    </xf>
    <xf numFmtId="0" fontId="9" fillId="0" borderId="1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1" fillId="0" borderId="0" xfId="0" applyFont="1" applyAlignment="1" applyProtection="1">
      <alignment horizontal="center" vertical="center"/>
      <protection locked="0"/>
    </xf>
    <xf numFmtId="0" fontId="5" fillId="2" borderId="4"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33" fillId="0" borderId="7" xfId="0" applyFont="1" applyBorder="1" applyAlignment="1" applyProtection="1">
      <alignment vertical="top" wrapText="1"/>
      <protection locked="0"/>
    </xf>
    <xf numFmtId="0" fontId="33" fillId="0" borderId="23" xfId="0" applyFont="1" applyBorder="1" applyAlignment="1" applyProtection="1">
      <alignment vertical="top" wrapText="1"/>
      <protection locked="0"/>
    </xf>
    <xf numFmtId="0" fontId="33" fillId="0" borderId="24" xfId="0" applyFont="1" applyBorder="1" applyAlignment="1" applyProtection="1">
      <alignment vertical="top" wrapText="1"/>
      <protection locked="0"/>
    </xf>
    <xf numFmtId="0" fontId="33" fillId="0" borderId="7" xfId="0" applyFont="1" applyBorder="1" applyAlignment="1" applyProtection="1">
      <alignment horizontal="left" vertical="top" wrapText="1"/>
      <protection locked="0"/>
    </xf>
    <xf numFmtId="0" fontId="33" fillId="0" borderId="23" xfId="0" applyFont="1" applyBorder="1" applyAlignment="1" applyProtection="1">
      <alignment horizontal="left" vertical="top" wrapText="1"/>
      <protection locked="0"/>
    </xf>
    <xf numFmtId="0" fontId="33" fillId="0" borderId="24" xfId="0" applyFont="1" applyBorder="1" applyAlignment="1" applyProtection="1">
      <alignment horizontal="left" vertical="top" wrapText="1"/>
      <protection locked="0"/>
    </xf>
    <xf numFmtId="0" fontId="33" fillId="0" borderId="4" xfId="0" applyFont="1" applyBorder="1" applyAlignment="1" applyProtection="1">
      <alignment vertical="top" wrapText="1"/>
      <protection locked="0"/>
    </xf>
    <xf numFmtId="0" fontId="33" fillId="0" borderId="12" xfId="0" applyFont="1" applyBorder="1" applyAlignment="1" applyProtection="1">
      <alignment vertical="top" wrapText="1"/>
      <protection locked="0"/>
    </xf>
    <xf numFmtId="0" fontId="33" fillId="0" borderId="19" xfId="0" applyFont="1" applyBorder="1" applyAlignment="1" applyProtection="1">
      <alignment vertical="top" wrapText="1"/>
      <protection locked="0"/>
    </xf>
    <xf numFmtId="0" fontId="33" fillId="0" borderId="4"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3" fillId="0" borderId="19" xfId="0" applyFont="1" applyBorder="1" applyAlignment="1" applyProtection="1">
      <alignment horizontal="left" vertical="top" wrapText="1"/>
      <protection locked="0"/>
    </xf>
    <xf numFmtId="0" fontId="33" fillId="0" borderId="16" xfId="0" applyFont="1" applyBorder="1" applyAlignment="1" applyProtection="1">
      <alignment horizontal="left" vertical="top" wrapText="1" indent="2"/>
      <protection locked="0"/>
    </xf>
    <xf numFmtId="0" fontId="33" fillId="0" borderId="17" xfId="0" applyFont="1" applyBorder="1" applyAlignment="1" applyProtection="1">
      <alignment horizontal="left" vertical="top" wrapText="1" indent="2"/>
      <protection locked="0"/>
    </xf>
    <xf numFmtId="0" fontId="33" fillId="0" borderId="18" xfId="0" applyFont="1" applyBorder="1" applyAlignment="1" applyProtection="1">
      <alignment horizontal="left" vertical="top" wrapText="1" indent="2"/>
      <protection locked="0"/>
    </xf>
    <xf numFmtId="0" fontId="33" fillId="0" borderId="7" xfId="0" applyFont="1" applyBorder="1" applyAlignment="1" applyProtection="1">
      <alignment horizontal="left" vertical="top" wrapText="1" indent="2"/>
      <protection locked="0"/>
    </xf>
    <xf numFmtId="0" fontId="33" fillId="0" borderId="23" xfId="0" applyFont="1" applyBorder="1" applyAlignment="1" applyProtection="1">
      <alignment horizontal="left" vertical="top" wrapText="1" indent="2"/>
      <protection locked="0"/>
    </xf>
    <xf numFmtId="0" fontId="33" fillId="0" borderId="24" xfId="0" applyFont="1" applyBorder="1" applyAlignment="1" applyProtection="1">
      <alignment horizontal="left" vertical="top" wrapText="1" indent="2"/>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44"/>
  <sheetViews>
    <sheetView tabSelected="1" zoomScale="85" zoomScaleNormal="85" zoomScaleSheetLayoutView="85" zoomScalePageLayoutView="40" workbookViewId="0">
      <selection activeCell="A2" sqref="A2:G2"/>
    </sheetView>
  </sheetViews>
  <sheetFormatPr defaultColWidth="9.109375" defaultRowHeight="21" x14ac:dyDescent="0.4"/>
  <cols>
    <col min="1" max="1" width="9" style="32" customWidth="1"/>
    <col min="2" max="2" width="71" style="92" customWidth="1"/>
    <col min="3" max="3" width="25" style="32" customWidth="1"/>
    <col min="4" max="4" width="20" style="32" customWidth="1"/>
    <col min="5" max="5" width="18.6640625" style="32" customWidth="1"/>
    <col min="6" max="6" width="49.44140625" style="32" customWidth="1"/>
    <col min="7" max="7" width="16.6640625" style="32" customWidth="1"/>
    <col min="8" max="8" width="38.44140625" style="106" customWidth="1"/>
    <col min="9" max="9" width="8.5546875" style="1" customWidth="1"/>
    <col min="10" max="16384" width="9.109375" style="1"/>
  </cols>
  <sheetData>
    <row r="1" spans="1:8" ht="34.200000000000003" x14ac:dyDescent="0.35">
      <c r="A1" s="197" t="s">
        <v>88</v>
      </c>
      <c r="B1" s="197"/>
      <c r="C1" s="197"/>
      <c r="D1" s="197"/>
      <c r="E1" s="197"/>
      <c r="F1" s="197"/>
      <c r="G1" s="197"/>
    </row>
    <row r="2" spans="1:8" ht="22.5" customHeight="1" x14ac:dyDescent="0.35">
      <c r="A2" s="198" t="s">
        <v>205</v>
      </c>
      <c r="B2" s="198"/>
      <c r="C2" s="198"/>
      <c r="D2" s="198"/>
      <c r="E2" s="198"/>
      <c r="F2" s="198"/>
      <c r="G2" s="198"/>
    </row>
    <row r="3" spans="1:8" ht="12" customHeight="1" x14ac:dyDescent="0.35">
      <c r="A3" s="25"/>
      <c r="B3" s="25"/>
      <c r="C3" s="25"/>
      <c r="D3" s="25"/>
      <c r="E3" s="25"/>
      <c r="F3" s="25"/>
      <c r="G3" s="25"/>
    </row>
    <row r="4" spans="1:8" s="93" customFormat="1" ht="29.25" customHeight="1" x14ac:dyDescent="0.25">
      <c r="A4" s="140" t="s">
        <v>62</v>
      </c>
      <c r="B4" s="141" t="s">
        <v>63</v>
      </c>
      <c r="C4" s="143"/>
      <c r="D4" s="143"/>
      <c r="E4" s="143"/>
      <c r="F4" s="143"/>
      <c r="G4" s="144"/>
      <c r="H4" s="107"/>
    </row>
    <row r="5" spans="1:8" s="94" customFormat="1" ht="31.5" customHeight="1" x14ac:dyDescent="0.25">
      <c r="A5" s="138" t="s">
        <v>127</v>
      </c>
      <c r="B5" s="168" t="s">
        <v>99</v>
      </c>
      <c r="C5" s="168"/>
      <c r="D5" s="168"/>
      <c r="E5" s="168"/>
      <c r="F5" s="168"/>
      <c r="G5" s="169"/>
      <c r="H5" s="108"/>
    </row>
    <row r="6" spans="1:8" s="95" customFormat="1" ht="47.25" customHeight="1" x14ac:dyDescent="0.25">
      <c r="A6" s="190" t="s">
        <v>231</v>
      </c>
      <c r="B6" s="191"/>
      <c r="C6" s="191"/>
      <c r="D6" s="191"/>
      <c r="E6" s="191"/>
      <c r="F6" s="191"/>
      <c r="G6" s="192"/>
      <c r="H6" s="108"/>
    </row>
    <row r="7" spans="1:8" s="95" customFormat="1" ht="31.5" customHeight="1" x14ac:dyDescent="0.25">
      <c r="A7" s="190" t="s">
        <v>232</v>
      </c>
      <c r="B7" s="191"/>
      <c r="C7" s="191"/>
      <c r="D7" s="191"/>
      <c r="E7" s="191"/>
      <c r="F7" s="191"/>
      <c r="G7" s="192"/>
      <c r="H7" s="108"/>
    </row>
    <row r="8" spans="1:8" s="95" customFormat="1" ht="47.25" customHeight="1" x14ac:dyDescent="0.25">
      <c r="A8" s="246" t="s">
        <v>233</v>
      </c>
      <c r="B8" s="247"/>
      <c r="C8" s="247"/>
      <c r="D8" s="247"/>
      <c r="E8" s="247"/>
      <c r="F8" s="247"/>
      <c r="G8" s="248"/>
      <c r="H8" s="108"/>
    </row>
    <row r="9" spans="1:8" s="95" customFormat="1" ht="31.5" customHeight="1" x14ac:dyDescent="0.25">
      <c r="A9" s="190" t="s">
        <v>234</v>
      </c>
      <c r="B9" s="191"/>
      <c r="C9" s="191"/>
      <c r="D9" s="191"/>
      <c r="E9" s="191"/>
      <c r="F9" s="191"/>
      <c r="G9" s="192"/>
      <c r="H9" s="108"/>
    </row>
    <row r="10" spans="1:8" s="95" customFormat="1" ht="31.5" customHeight="1" x14ac:dyDescent="0.25">
      <c r="A10" s="208" t="s">
        <v>235</v>
      </c>
      <c r="B10" s="209"/>
      <c r="C10" s="209"/>
      <c r="D10" s="209"/>
      <c r="E10" s="209"/>
      <c r="F10" s="209"/>
      <c r="G10" s="210"/>
      <c r="H10" s="108"/>
    </row>
    <row r="11" spans="1:8" s="94" customFormat="1" ht="33" customHeight="1" x14ac:dyDescent="0.25">
      <c r="A11" s="27" t="s">
        <v>123</v>
      </c>
      <c r="B11" s="170" t="s">
        <v>100</v>
      </c>
      <c r="C11" s="170"/>
      <c r="D11" s="170"/>
      <c r="E11" s="170"/>
      <c r="F11" s="170"/>
      <c r="G11" s="171"/>
      <c r="H11" s="108"/>
    </row>
    <row r="12" spans="1:8" s="95" customFormat="1" ht="34.5" customHeight="1" x14ac:dyDescent="0.25">
      <c r="A12" s="208" t="s">
        <v>142</v>
      </c>
      <c r="B12" s="209"/>
      <c r="C12" s="209"/>
      <c r="D12" s="209"/>
      <c r="E12" s="209"/>
      <c r="F12" s="209"/>
      <c r="G12" s="210"/>
      <c r="H12" s="108"/>
    </row>
    <row r="13" spans="1:8" s="95" customFormat="1" ht="37.799999999999997" customHeight="1" x14ac:dyDescent="0.25">
      <c r="A13" s="208" t="s">
        <v>230</v>
      </c>
      <c r="B13" s="209"/>
      <c r="C13" s="209"/>
      <c r="D13" s="209"/>
      <c r="E13" s="209"/>
      <c r="F13" s="209"/>
      <c r="G13" s="210"/>
      <c r="H13" s="108"/>
    </row>
    <row r="14" spans="1:8" s="95" customFormat="1" ht="30.6" customHeight="1" x14ac:dyDescent="0.25">
      <c r="A14" s="249" t="s">
        <v>236</v>
      </c>
      <c r="B14" s="250"/>
      <c r="C14" s="250"/>
      <c r="D14" s="250"/>
      <c r="E14" s="250"/>
      <c r="F14" s="250"/>
      <c r="G14" s="251"/>
      <c r="H14" s="108"/>
    </row>
    <row r="15" spans="1:8" s="95" customFormat="1" ht="120" customHeight="1" x14ac:dyDescent="0.35">
      <c r="A15" s="208" t="s">
        <v>237</v>
      </c>
      <c r="B15" s="209"/>
      <c r="C15" s="209"/>
      <c r="D15" s="209"/>
      <c r="E15" s="209"/>
      <c r="F15" s="209"/>
      <c r="G15" s="210"/>
      <c r="H15" s="106"/>
    </row>
    <row r="16" spans="1:8" ht="31.5" customHeight="1" x14ac:dyDescent="0.35">
      <c r="A16" s="26" t="s">
        <v>124</v>
      </c>
      <c r="B16" s="172" t="s">
        <v>101</v>
      </c>
      <c r="C16" s="172"/>
      <c r="D16" s="172"/>
      <c r="E16" s="172"/>
      <c r="F16" s="172"/>
      <c r="G16" s="173"/>
    </row>
    <row r="17" spans="1:8" ht="66.75" customHeight="1" x14ac:dyDescent="0.35">
      <c r="A17" s="252" t="s">
        <v>238</v>
      </c>
      <c r="B17" s="253"/>
      <c r="C17" s="253"/>
      <c r="D17" s="253"/>
      <c r="E17" s="253"/>
      <c r="F17" s="253"/>
      <c r="G17" s="254"/>
    </row>
    <row r="18" spans="1:8" ht="33.75" customHeight="1" x14ac:dyDescent="0.35">
      <c r="A18" s="138" t="s">
        <v>125</v>
      </c>
      <c r="B18" s="216" t="s">
        <v>143</v>
      </c>
      <c r="C18" s="216"/>
      <c r="D18" s="216"/>
      <c r="E18" s="216"/>
      <c r="F18" s="216"/>
      <c r="G18" s="217"/>
    </row>
    <row r="19" spans="1:8" ht="30.75" customHeight="1" x14ac:dyDescent="0.35">
      <c r="A19" s="229"/>
      <c r="B19" s="203"/>
      <c r="C19" s="203"/>
      <c r="D19" s="203"/>
      <c r="E19" s="203"/>
      <c r="F19" s="203"/>
      <c r="G19" s="204"/>
    </row>
    <row r="20" spans="1:8" ht="27" customHeight="1" thickBot="1" x14ac:dyDescent="0.4">
      <c r="A20" s="28"/>
      <c r="B20" s="28"/>
      <c r="C20" s="28"/>
      <c r="D20" s="28"/>
      <c r="E20" s="28"/>
      <c r="F20" s="28"/>
      <c r="G20" s="28"/>
    </row>
    <row r="21" spans="1:8" ht="31.5" customHeight="1" thickBot="1" x14ac:dyDescent="0.45">
      <c r="A21" s="29" t="s">
        <v>12</v>
      </c>
      <c r="B21" s="29" t="s">
        <v>60</v>
      </c>
      <c r="C21" s="30">
        <f>C98</f>
        <v>266081</v>
      </c>
      <c r="D21" s="31"/>
      <c r="E21" s="31"/>
      <c r="F21" s="28"/>
    </row>
    <row r="22" spans="1:8" ht="31.5" customHeight="1" thickBot="1" x14ac:dyDescent="0.45">
      <c r="A22" s="28" t="s">
        <v>0</v>
      </c>
      <c r="B22" s="28"/>
      <c r="C22" s="33"/>
      <c r="D22" s="31"/>
      <c r="E22" s="31"/>
      <c r="F22" s="28"/>
    </row>
    <row r="23" spans="1:8" ht="83.25" customHeight="1" thickBot="1" x14ac:dyDescent="0.45">
      <c r="A23" s="199" t="s">
        <v>72</v>
      </c>
      <c r="B23" s="199"/>
      <c r="C23" s="30">
        <f>D98</f>
        <v>266081</v>
      </c>
      <c r="D23" s="31"/>
      <c r="E23" s="31"/>
      <c r="F23" s="28"/>
    </row>
    <row r="24" spans="1:8" ht="30.75" customHeight="1" thickBot="1" x14ac:dyDescent="0.45">
      <c r="A24" s="200" t="s">
        <v>73</v>
      </c>
      <c r="B24" s="201"/>
      <c r="C24" s="30">
        <f>F98</f>
        <v>0</v>
      </c>
      <c r="D24" s="31"/>
      <c r="E24" s="31"/>
      <c r="F24" s="28"/>
    </row>
    <row r="25" spans="1:8" ht="53.25" customHeight="1" thickBot="1" x14ac:dyDescent="0.45">
      <c r="A25" s="199" t="s">
        <v>74</v>
      </c>
      <c r="B25" s="199"/>
      <c r="C25" s="30"/>
      <c r="D25" s="31"/>
      <c r="E25" s="31"/>
      <c r="F25" s="28"/>
    </row>
    <row r="26" spans="1:8" ht="12" customHeight="1" x14ac:dyDescent="0.4">
      <c r="A26" s="28"/>
      <c r="B26" s="28"/>
      <c r="C26" s="28"/>
      <c r="D26" s="28"/>
      <c r="E26" s="28"/>
      <c r="F26" s="28"/>
    </row>
    <row r="27" spans="1:8" ht="32.25" customHeight="1" x14ac:dyDescent="0.4">
      <c r="A27" s="28"/>
      <c r="B27" s="29" t="s">
        <v>18</v>
      </c>
      <c r="C27" s="28"/>
      <c r="D27" s="28"/>
      <c r="E27" s="28"/>
      <c r="F27" s="28"/>
    </row>
    <row r="28" spans="1:8" ht="33" customHeight="1" x14ac:dyDescent="0.35">
      <c r="A28" s="139" t="s">
        <v>110</v>
      </c>
      <c r="B28" s="236" t="s">
        <v>111</v>
      </c>
      <c r="C28" s="236"/>
      <c r="D28" s="236"/>
      <c r="E28" s="236"/>
      <c r="F28" s="236"/>
      <c r="G28" s="237"/>
    </row>
    <row r="29" spans="1:8" ht="33" customHeight="1" x14ac:dyDescent="0.35">
      <c r="A29" s="202" t="s">
        <v>239</v>
      </c>
      <c r="B29" s="203"/>
      <c r="C29" s="203"/>
      <c r="D29" s="203"/>
      <c r="E29" s="203"/>
      <c r="F29" s="203"/>
      <c r="G29" s="204"/>
    </row>
    <row r="30" spans="1:8" ht="33" customHeight="1" x14ac:dyDescent="0.35">
      <c r="A30" s="202" t="s">
        <v>144</v>
      </c>
      <c r="B30" s="203"/>
      <c r="C30" s="203"/>
      <c r="D30" s="203"/>
      <c r="E30" s="203"/>
      <c r="F30" s="203"/>
      <c r="G30" s="204"/>
    </row>
    <row r="31" spans="1:8" ht="33" customHeight="1" x14ac:dyDescent="0.35">
      <c r="A31" s="202" t="s">
        <v>145</v>
      </c>
      <c r="B31" s="203"/>
      <c r="C31" s="203"/>
      <c r="D31" s="203"/>
      <c r="E31" s="203"/>
      <c r="F31" s="203"/>
      <c r="G31" s="204"/>
    </row>
    <row r="32" spans="1:8" ht="28.5" customHeight="1" x14ac:dyDescent="0.4">
      <c r="A32" s="202" t="s">
        <v>162</v>
      </c>
      <c r="B32" s="203"/>
      <c r="C32" s="203"/>
      <c r="D32" s="203"/>
      <c r="E32" s="203"/>
      <c r="F32" s="203"/>
      <c r="G32" s="204"/>
      <c r="H32" s="109"/>
    </row>
    <row r="33" spans="1:8" s="2" customFormat="1" ht="36" customHeight="1" x14ac:dyDescent="0.55000000000000004">
      <c r="A33" s="140" t="s">
        <v>19</v>
      </c>
      <c r="B33" s="141" t="s">
        <v>61</v>
      </c>
      <c r="C33" s="141"/>
      <c r="D33" s="141"/>
      <c r="E33" s="141"/>
      <c r="F33" s="141"/>
      <c r="G33" s="142"/>
      <c r="H33" s="106"/>
    </row>
    <row r="34" spans="1:8" ht="50.25" customHeight="1" x14ac:dyDescent="0.35">
      <c r="A34" s="211" t="s">
        <v>141</v>
      </c>
      <c r="B34" s="212"/>
      <c r="C34" s="212"/>
      <c r="D34" s="212"/>
      <c r="E34" s="212"/>
      <c r="F34" s="212"/>
      <c r="G34" s="213"/>
    </row>
    <row r="35" spans="1:8" ht="49.5" customHeight="1" x14ac:dyDescent="0.35">
      <c r="A35" s="214" t="s">
        <v>146</v>
      </c>
      <c r="B35" s="212"/>
      <c r="C35" s="212"/>
      <c r="D35" s="212"/>
      <c r="E35" s="212"/>
      <c r="F35" s="212"/>
      <c r="G35" s="215"/>
    </row>
    <row r="36" spans="1:8" ht="27" customHeight="1" x14ac:dyDescent="0.35">
      <c r="A36" s="26" t="s">
        <v>126</v>
      </c>
      <c r="B36" s="172" t="s">
        <v>139</v>
      </c>
      <c r="C36" s="172"/>
      <c r="D36" s="172"/>
      <c r="E36" s="172"/>
      <c r="F36" s="172"/>
      <c r="G36" s="173"/>
    </row>
    <row r="37" spans="1:8" ht="24" customHeight="1" x14ac:dyDescent="0.35">
      <c r="A37" s="178"/>
      <c r="B37" s="179"/>
      <c r="C37" s="179"/>
      <c r="D37" s="179"/>
      <c r="E37" s="179"/>
      <c r="F37" s="179"/>
      <c r="G37" s="180"/>
    </row>
    <row r="38" spans="1:8" ht="70.05" customHeight="1" x14ac:dyDescent="0.35">
      <c r="A38" s="255" t="s">
        <v>147</v>
      </c>
      <c r="B38" s="256"/>
      <c r="C38" s="256"/>
      <c r="D38" s="256"/>
      <c r="E38" s="256"/>
      <c r="F38" s="256"/>
      <c r="G38" s="257"/>
    </row>
    <row r="39" spans="1:8" ht="54.75" customHeight="1" x14ac:dyDescent="0.35">
      <c r="A39" s="255" t="s">
        <v>148</v>
      </c>
      <c r="B39" s="256"/>
      <c r="C39" s="256"/>
      <c r="D39" s="256"/>
      <c r="E39" s="256"/>
      <c r="F39" s="256"/>
      <c r="G39" s="257"/>
    </row>
    <row r="40" spans="1:8" ht="54" customHeight="1" x14ac:dyDescent="0.35">
      <c r="A40" s="255" t="s">
        <v>149</v>
      </c>
      <c r="B40" s="256"/>
      <c r="C40" s="256"/>
      <c r="D40" s="256"/>
      <c r="E40" s="256"/>
      <c r="F40" s="256"/>
      <c r="G40" s="257"/>
    </row>
    <row r="41" spans="1:8" ht="34.5" customHeight="1" x14ac:dyDescent="0.35">
      <c r="A41" s="233" t="s">
        <v>109</v>
      </c>
      <c r="B41" s="234"/>
      <c r="C41" s="235"/>
      <c r="D41" s="145">
        <f>D219</f>
        <v>66500</v>
      </c>
      <c r="E41" s="1"/>
      <c r="F41" s="1"/>
      <c r="G41" s="1"/>
    </row>
    <row r="42" spans="1:8" ht="38.25" customHeight="1" x14ac:dyDescent="0.35">
      <c r="A42" s="202" t="s">
        <v>229</v>
      </c>
      <c r="B42" s="203"/>
      <c r="C42" s="203"/>
      <c r="D42" s="203"/>
      <c r="E42" s="203"/>
      <c r="F42" s="203"/>
      <c r="G42" s="204"/>
    </row>
    <row r="43" spans="1:8" ht="53.25" customHeight="1" x14ac:dyDescent="0.35">
      <c r="A43" s="205" t="s">
        <v>150</v>
      </c>
      <c r="B43" s="206"/>
      <c r="C43" s="206"/>
      <c r="D43" s="206"/>
      <c r="E43" s="206"/>
      <c r="F43" s="206"/>
      <c r="G43" s="207"/>
    </row>
    <row r="44" spans="1:8" ht="32.25" customHeight="1" x14ac:dyDescent="0.35">
      <c r="A44" s="240" t="s">
        <v>120</v>
      </c>
      <c r="B44" s="241"/>
      <c r="C44" s="241"/>
      <c r="D44" s="241"/>
      <c r="E44" s="241"/>
      <c r="F44" s="241"/>
      <c r="G44" s="242"/>
    </row>
    <row r="45" spans="1:8" ht="28.5" customHeight="1" x14ac:dyDescent="0.35">
      <c r="A45" s="178"/>
      <c r="B45" s="179"/>
      <c r="C45" s="179"/>
      <c r="D45" s="179"/>
      <c r="E45" s="179"/>
      <c r="F45" s="179"/>
      <c r="G45" s="180"/>
    </row>
    <row r="46" spans="1:8" x14ac:dyDescent="0.4">
      <c r="A46" s="178"/>
      <c r="B46" s="179"/>
      <c r="C46" s="179"/>
      <c r="D46" s="179"/>
      <c r="E46" s="179"/>
      <c r="F46" s="179"/>
      <c r="G46" s="180"/>
      <c r="H46" s="109"/>
    </row>
    <row r="47" spans="1:8" s="2" customFormat="1" ht="29.25" customHeight="1" x14ac:dyDescent="0.55000000000000004">
      <c r="A47" s="175" t="s">
        <v>20</v>
      </c>
      <c r="B47" s="176"/>
      <c r="C47" s="176"/>
      <c r="D47" s="176"/>
      <c r="E47" s="176"/>
      <c r="F47" s="176"/>
      <c r="G47" s="177"/>
      <c r="H47" s="106"/>
    </row>
    <row r="48" spans="1:8" ht="36.75" customHeight="1" x14ac:dyDescent="0.35">
      <c r="A48" s="146" t="s">
        <v>113</v>
      </c>
      <c r="B48" s="238" t="s">
        <v>112</v>
      </c>
      <c r="C48" s="238"/>
      <c r="D48" s="238"/>
      <c r="E48" s="238"/>
      <c r="F48" s="238"/>
      <c r="G48" s="239"/>
    </row>
    <row r="49" spans="1:7" ht="28.5" customHeight="1" x14ac:dyDescent="0.35">
      <c r="A49" s="258" t="s">
        <v>151</v>
      </c>
      <c r="B49" s="259"/>
      <c r="C49" s="259"/>
      <c r="D49" s="259"/>
      <c r="E49" s="259"/>
      <c r="F49" s="259"/>
      <c r="G49" s="260"/>
    </row>
    <row r="50" spans="1:7" ht="28.5" customHeight="1" x14ac:dyDescent="0.35">
      <c r="A50" s="261" t="s">
        <v>152</v>
      </c>
      <c r="B50" s="262"/>
      <c r="C50" s="262"/>
      <c r="D50" s="262"/>
      <c r="E50" s="262"/>
      <c r="F50" s="262"/>
      <c r="G50" s="263"/>
    </row>
    <row r="51" spans="1:7" ht="28.5" customHeight="1" x14ac:dyDescent="0.35">
      <c r="A51" s="261" t="s">
        <v>153</v>
      </c>
      <c r="B51" s="262"/>
      <c r="C51" s="262"/>
      <c r="D51" s="262"/>
      <c r="E51" s="262"/>
      <c r="F51" s="262"/>
      <c r="G51" s="263"/>
    </row>
    <row r="52" spans="1:7" ht="28.5" customHeight="1" x14ac:dyDescent="0.35">
      <c r="A52" s="261" t="s">
        <v>154</v>
      </c>
      <c r="B52" s="262"/>
      <c r="C52" s="262"/>
      <c r="D52" s="262"/>
      <c r="E52" s="262"/>
      <c r="F52" s="262"/>
      <c r="G52" s="263"/>
    </row>
    <row r="53" spans="1:7" ht="28.5" customHeight="1" x14ac:dyDescent="0.35">
      <c r="A53" s="261" t="s">
        <v>155</v>
      </c>
      <c r="B53" s="262"/>
      <c r="C53" s="262"/>
      <c r="D53" s="262"/>
      <c r="E53" s="262"/>
      <c r="F53" s="262"/>
      <c r="G53" s="263"/>
    </row>
    <row r="54" spans="1:7" ht="28.5" customHeight="1" x14ac:dyDescent="0.35">
      <c r="A54" s="261" t="s">
        <v>156</v>
      </c>
      <c r="B54" s="262"/>
      <c r="C54" s="262"/>
      <c r="D54" s="262"/>
      <c r="E54" s="262"/>
      <c r="F54" s="262"/>
      <c r="G54" s="263"/>
    </row>
    <row r="55" spans="1:7" ht="28.5" customHeight="1" x14ac:dyDescent="0.35">
      <c r="A55" s="261" t="s">
        <v>157</v>
      </c>
      <c r="B55" s="262"/>
      <c r="C55" s="262"/>
      <c r="D55" s="262"/>
      <c r="E55" s="262"/>
      <c r="F55" s="262"/>
      <c r="G55" s="263"/>
    </row>
    <row r="56" spans="1:7" ht="28.5" customHeight="1" x14ac:dyDescent="0.35">
      <c r="A56" s="261" t="s">
        <v>158</v>
      </c>
      <c r="B56" s="262"/>
      <c r="C56" s="262"/>
      <c r="D56" s="262"/>
      <c r="E56" s="262"/>
      <c r="F56" s="262"/>
      <c r="G56" s="263"/>
    </row>
    <row r="57" spans="1:7" ht="28.5" customHeight="1" x14ac:dyDescent="0.35">
      <c r="A57" s="230"/>
      <c r="B57" s="231"/>
      <c r="C57" s="231"/>
      <c r="D57" s="231"/>
      <c r="E57" s="231"/>
      <c r="F57" s="231"/>
      <c r="G57" s="232"/>
    </row>
    <row r="58" spans="1:7" ht="28.5" customHeight="1" x14ac:dyDescent="0.45">
      <c r="A58" s="147" t="s">
        <v>114</v>
      </c>
      <c r="B58" s="163" t="s">
        <v>115</v>
      </c>
      <c r="C58" s="163"/>
      <c r="D58" s="163"/>
      <c r="E58" s="163"/>
      <c r="F58" s="163"/>
      <c r="G58" s="164"/>
    </row>
    <row r="59" spans="1:7" ht="100.05" customHeight="1" x14ac:dyDescent="0.35">
      <c r="A59" s="181" t="s">
        <v>226</v>
      </c>
      <c r="B59" s="182"/>
      <c r="C59" s="182"/>
      <c r="D59" s="182"/>
      <c r="E59" s="182"/>
      <c r="F59" s="182"/>
      <c r="G59" s="183"/>
    </row>
    <row r="60" spans="1:7" ht="49.95" customHeight="1" x14ac:dyDescent="0.35">
      <c r="A60" s="184" t="s">
        <v>227</v>
      </c>
      <c r="B60" s="185"/>
      <c r="C60" s="185"/>
      <c r="D60" s="185"/>
      <c r="E60" s="185"/>
      <c r="F60" s="185"/>
      <c r="G60" s="186"/>
    </row>
    <row r="61" spans="1:7" ht="92.4" customHeight="1" x14ac:dyDescent="0.35">
      <c r="A61" s="187" t="s">
        <v>228</v>
      </c>
      <c r="B61" s="188"/>
      <c r="C61" s="188"/>
      <c r="D61" s="188"/>
      <c r="E61" s="188"/>
      <c r="F61" s="188"/>
      <c r="G61" s="189"/>
    </row>
    <row r="62" spans="1:7" ht="43.2" customHeight="1" x14ac:dyDescent="0.35">
      <c r="A62" s="184" t="s">
        <v>159</v>
      </c>
      <c r="B62" s="185"/>
      <c r="C62" s="185"/>
      <c r="D62" s="185"/>
      <c r="E62" s="185"/>
      <c r="F62" s="185"/>
      <c r="G62" s="186"/>
    </row>
    <row r="63" spans="1:7" ht="25.2" customHeight="1" x14ac:dyDescent="0.4">
      <c r="A63" s="152"/>
      <c r="B63" s="153"/>
      <c r="C63" s="154"/>
      <c r="D63" s="154"/>
      <c r="E63" s="154"/>
      <c r="F63" s="154"/>
      <c r="G63" s="155"/>
    </row>
    <row r="64" spans="1:7" ht="51.6" customHeight="1" x14ac:dyDescent="0.35">
      <c r="A64" s="162" t="s">
        <v>70</v>
      </c>
      <c r="B64" s="162"/>
      <c r="C64" s="151" t="s">
        <v>15</v>
      </c>
      <c r="D64" s="151" t="s">
        <v>16</v>
      </c>
      <c r="E64" s="151" t="s">
        <v>13</v>
      </c>
      <c r="F64" s="151" t="s">
        <v>14</v>
      </c>
      <c r="G64" s="151" t="s">
        <v>13</v>
      </c>
    </row>
    <row r="65" spans="1:10" ht="22.2" customHeight="1" x14ac:dyDescent="0.35">
      <c r="A65" s="53">
        <v>1</v>
      </c>
      <c r="B65" s="53">
        <v>2</v>
      </c>
      <c r="C65" s="53">
        <v>3</v>
      </c>
      <c r="D65" s="53">
        <v>4</v>
      </c>
      <c r="E65" s="53">
        <v>5</v>
      </c>
      <c r="F65" s="53">
        <v>6</v>
      </c>
      <c r="G65" s="53">
        <v>7</v>
      </c>
    </row>
    <row r="66" spans="1:10" ht="25.2" customHeight="1" x14ac:dyDescent="0.35">
      <c r="A66" s="105">
        <v>1</v>
      </c>
      <c r="B66" s="137" t="s">
        <v>68</v>
      </c>
      <c r="C66" s="133"/>
      <c r="D66" s="134"/>
      <c r="E66" s="135">
        <f>C66*D66</f>
        <v>0</v>
      </c>
      <c r="F66" s="135">
        <f>E66*0.34</f>
        <v>0</v>
      </c>
      <c r="G66" s="136">
        <f>E66+F66</f>
        <v>0</v>
      </c>
    </row>
    <row r="67" spans="1:10" ht="27" customHeight="1" x14ac:dyDescent="0.35">
      <c r="A67" s="148"/>
      <c r="B67" s="149" t="s">
        <v>69</v>
      </c>
      <c r="C67" s="149"/>
      <c r="D67" s="149"/>
      <c r="E67" s="149"/>
      <c r="F67" s="149"/>
      <c r="G67" s="150">
        <f>G66</f>
        <v>0</v>
      </c>
    </row>
    <row r="68" spans="1:10" x14ac:dyDescent="0.3">
      <c r="A68" s="156"/>
      <c r="B68" s="157"/>
      <c r="C68" s="157"/>
      <c r="D68" s="157"/>
      <c r="E68" s="157"/>
      <c r="F68" s="157"/>
      <c r="G68" s="158"/>
      <c r="H68" s="110"/>
    </row>
    <row r="69" spans="1:10" ht="30.6" customHeight="1" x14ac:dyDescent="0.45">
      <c r="A69" s="147" t="s">
        <v>1</v>
      </c>
      <c r="B69" s="163" t="s">
        <v>79</v>
      </c>
      <c r="C69" s="163"/>
      <c r="D69" s="163"/>
      <c r="E69" s="163"/>
      <c r="F69" s="163"/>
      <c r="G69" s="164"/>
    </row>
    <row r="70" spans="1:10" ht="228.6" customHeight="1" x14ac:dyDescent="0.35">
      <c r="A70" s="187" t="s">
        <v>169</v>
      </c>
      <c r="B70" s="188"/>
      <c r="C70" s="188"/>
      <c r="D70" s="188"/>
      <c r="E70" s="188"/>
      <c r="F70" s="188"/>
      <c r="G70" s="189"/>
    </row>
    <row r="71" spans="1:10" ht="55.8" customHeight="1" x14ac:dyDescent="0.35">
      <c r="A71" s="190" t="s">
        <v>160</v>
      </c>
      <c r="B71" s="191"/>
      <c r="C71" s="191"/>
      <c r="D71" s="191"/>
      <c r="E71" s="191"/>
      <c r="F71" s="191"/>
      <c r="G71" s="192"/>
      <c r="I71" s="13"/>
      <c r="J71" s="13"/>
    </row>
    <row r="72" spans="1:10" ht="37.200000000000003" customHeight="1" x14ac:dyDescent="0.4">
      <c r="A72" s="190" t="s">
        <v>170</v>
      </c>
      <c r="B72" s="191"/>
      <c r="C72" s="191"/>
      <c r="D72" s="191"/>
      <c r="E72" s="191"/>
      <c r="F72" s="191"/>
      <c r="G72" s="192"/>
      <c r="H72" s="109"/>
    </row>
    <row r="73" spans="1:10" ht="61.8" customHeight="1" x14ac:dyDescent="0.35">
      <c r="A73" s="190" t="s">
        <v>171</v>
      </c>
      <c r="B73" s="191"/>
      <c r="C73" s="191"/>
      <c r="D73" s="191"/>
      <c r="E73" s="191"/>
      <c r="F73" s="191"/>
      <c r="G73" s="192"/>
    </row>
    <row r="74" spans="1:10" ht="23.4" customHeight="1" x14ac:dyDescent="0.3">
      <c r="A74" s="190" t="s">
        <v>161</v>
      </c>
      <c r="B74" s="191"/>
      <c r="C74" s="191"/>
      <c r="D74" s="191"/>
      <c r="E74" s="191"/>
      <c r="F74" s="191"/>
      <c r="G74" s="192"/>
      <c r="H74" s="111"/>
    </row>
    <row r="75" spans="1:10" ht="17.399999999999999" customHeight="1" x14ac:dyDescent="0.3">
      <c r="A75" s="34"/>
      <c r="B75" s="34"/>
      <c r="C75" s="34"/>
      <c r="D75" s="34"/>
      <c r="E75" s="34"/>
      <c r="F75" s="34"/>
      <c r="G75" s="34"/>
      <c r="H75" s="112"/>
    </row>
    <row r="76" spans="1:10" ht="30" customHeight="1" x14ac:dyDescent="0.55000000000000004">
      <c r="A76" s="159">
        <v>4</v>
      </c>
      <c r="B76" s="174" t="s">
        <v>64</v>
      </c>
      <c r="C76" s="174"/>
      <c r="D76" s="160"/>
      <c r="E76" s="160"/>
      <c r="F76" s="160"/>
      <c r="G76" s="142"/>
      <c r="H76" s="113"/>
    </row>
    <row r="77" spans="1:10" ht="36" customHeight="1" x14ac:dyDescent="0.45">
      <c r="A77" s="193" t="s">
        <v>22</v>
      </c>
      <c r="B77" s="194"/>
      <c r="C77" s="194"/>
      <c r="D77" s="194"/>
      <c r="E77" s="194"/>
      <c r="F77" s="194"/>
      <c r="G77" s="195"/>
      <c r="H77" s="113"/>
    </row>
    <row r="78" spans="1:10" ht="25.5" customHeight="1" x14ac:dyDescent="0.4">
      <c r="A78" s="35"/>
      <c r="B78" s="35"/>
      <c r="C78" s="36" t="s">
        <v>23</v>
      </c>
      <c r="D78" s="35"/>
      <c r="E78" s="35"/>
      <c r="F78" s="35"/>
      <c r="G78" s="35"/>
      <c r="H78" s="113"/>
    </row>
    <row r="79" spans="1:10" s="2" customFormat="1" ht="35.25" customHeight="1" x14ac:dyDescent="0.35">
      <c r="A79" s="37" t="s">
        <v>34</v>
      </c>
      <c r="B79" s="38" t="s">
        <v>2</v>
      </c>
      <c r="C79" s="38" t="s">
        <v>21</v>
      </c>
      <c r="D79" s="39"/>
      <c r="E79" s="39"/>
      <c r="F79" s="39"/>
      <c r="G79" s="39"/>
      <c r="H79" s="111"/>
    </row>
    <row r="80" spans="1:10" ht="30" customHeight="1" x14ac:dyDescent="0.4">
      <c r="A80" s="40">
        <v>1</v>
      </c>
      <c r="B80" s="40">
        <v>2</v>
      </c>
      <c r="C80" s="40">
        <v>3</v>
      </c>
      <c r="D80" s="41"/>
      <c r="E80" s="41"/>
      <c r="F80" s="41"/>
      <c r="G80" s="41"/>
      <c r="H80" s="113"/>
    </row>
    <row r="81" spans="1:256" s="5" customFormat="1" ht="28.5" customHeight="1" x14ac:dyDescent="0.4">
      <c r="A81" s="38">
        <v>1</v>
      </c>
      <c r="B81" s="42" t="s">
        <v>89</v>
      </c>
      <c r="C81" s="43"/>
      <c r="D81" s="41"/>
      <c r="E81" s="41"/>
      <c r="F81" s="41"/>
      <c r="G81" s="41"/>
      <c r="H81" s="13"/>
    </row>
    <row r="82" spans="1:256" s="4" customFormat="1" x14ac:dyDescent="0.4">
      <c r="A82" s="38">
        <v>2</v>
      </c>
      <c r="B82" s="44"/>
      <c r="C82" s="45"/>
      <c r="D82" s="41"/>
      <c r="E82" s="41"/>
      <c r="F82" s="41"/>
      <c r="G82" s="41"/>
      <c r="H82" s="111"/>
    </row>
    <row r="83" spans="1:256" s="6" customFormat="1" x14ac:dyDescent="0.35">
      <c r="A83" s="46"/>
      <c r="B83" s="47" t="s">
        <v>3</v>
      </c>
      <c r="C83" s="48">
        <f>SUM(C81:C82)</f>
        <v>0</v>
      </c>
      <c r="D83" s="49"/>
      <c r="E83" s="49"/>
      <c r="F83" s="49"/>
      <c r="G83" s="49"/>
      <c r="H83" s="111"/>
    </row>
    <row r="84" spans="1:256" s="6" customFormat="1" x14ac:dyDescent="0.4">
      <c r="A84" s="41"/>
      <c r="B84" s="50"/>
      <c r="C84" s="50"/>
      <c r="D84" s="41"/>
      <c r="E84" s="41"/>
      <c r="F84" s="41"/>
      <c r="G84" s="41"/>
    </row>
    <row r="85" spans="1:256" s="6" customFormat="1" ht="21.6" x14ac:dyDescent="0.45">
      <c r="A85" s="193" t="s">
        <v>24</v>
      </c>
      <c r="B85" s="194"/>
      <c r="C85" s="194"/>
      <c r="D85" s="194"/>
      <c r="E85" s="194"/>
      <c r="F85" s="194"/>
      <c r="G85" s="195"/>
      <c r="H85" s="111"/>
    </row>
    <row r="86" spans="1:256" s="5" customFormat="1" x14ac:dyDescent="0.4">
      <c r="A86" s="49"/>
      <c r="B86" s="49"/>
      <c r="C86" s="49"/>
      <c r="E86" s="49"/>
      <c r="F86" s="51" t="s">
        <v>26</v>
      </c>
      <c r="G86" s="49"/>
    </row>
    <row r="87" spans="1:256" s="6" customFormat="1" ht="23.25" customHeight="1" x14ac:dyDescent="0.35">
      <c r="A87" s="166" t="s">
        <v>34</v>
      </c>
      <c r="B87" s="166" t="s">
        <v>4</v>
      </c>
      <c r="C87" s="166" t="s">
        <v>21</v>
      </c>
      <c r="D87" s="196" t="s">
        <v>25</v>
      </c>
      <c r="E87" s="196"/>
      <c r="F87" s="196"/>
      <c r="G87" s="49"/>
      <c r="H87" s="111"/>
    </row>
    <row r="88" spans="1:256" s="5" customFormat="1" ht="21.75" customHeight="1" x14ac:dyDescent="0.35">
      <c r="A88" s="167"/>
      <c r="B88" s="167"/>
      <c r="C88" s="167"/>
      <c r="D88" s="128" t="s">
        <v>83</v>
      </c>
      <c r="E88" s="128" t="s">
        <v>140</v>
      </c>
      <c r="F88" s="128" t="s">
        <v>82</v>
      </c>
      <c r="G88" s="49"/>
      <c r="H88" s="111"/>
      <c r="I88" s="13"/>
      <c r="J88" s="13"/>
      <c r="K88" s="13"/>
      <c r="L88" s="13"/>
      <c r="M88" s="13"/>
      <c r="N88" s="13"/>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c r="CN88" s="161"/>
      <c r="CO88" s="161"/>
      <c r="CP88" s="161"/>
      <c r="CQ88" s="161"/>
      <c r="CR88" s="161"/>
      <c r="CS88" s="161"/>
      <c r="CT88" s="161"/>
      <c r="CU88" s="161"/>
      <c r="CV88" s="161"/>
      <c r="CW88" s="161"/>
      <c r="CX88" s="161"/>
      <c r="CY88" s="161"/>
      <c r="CZ88" s="161"/>
      <c r="DA88" s="161"/>
      <c r="DB88" s="161"/>
      <c r="DC88" s="161"/>
      <c r="DD88" s="161"/>
      <c r="DE88" s="161"/>
      <c r="DF88" s="161"/>
      <c r="DG88" s="161"/>
      <c r="DH88" s="161"/>
      <c r="DI88" s="161"/>
      <c r="DJ88" s="161"/>
      <c r="DK88" s="161"/>
      <c r="DL88" s="161"/>
      <c r="DM88" s="161"/>
      <c r="DN88" s="161"/>
      <c r="DO88" s="161"/>
      <c r="DP88" s="161"/>
      <c r="DQ88" s="161"/>
      <c r="DR88" s="161"/>
      <c r="DS88" s="161"/>
      <c r="DT88" s="161"/>
      <c r="DU88" s="161"/>
      <c r="DV88" s="161"/>
      <c r="DW88" s="161"/>
      <c r="DX88" s="161"/>
      <c r="DY88" s="161"/>
      <c r="DZ88" s="161"/>
      <c r="EA88" s="161"/>
      <c r="EB88" s="161"/>
      <c r="EC88" s="161"/>
      <c r="ED88" s="161"/>
      <c r="EE88" s="161"/>
      <c r="EF88" s="161"/>
      <c r="EG88" s="161"/>
      <c r="EH88" s="161"/>
      <c r="EI88" s="161"/>
      <c r="EJ88" s="161"/>
      <c r="EK88" s="161"/>
      <c r="EL88" s="161"/>
      <c r="EM88" s="161"/>
      <c r="EN88" s="161"/>
      <c r="EO88" s="161"/>
      <c r="EP88" s="161"/>
      <c r="EQ88" s="161"/>
      <c r="ER88" s="161"/>
      <c r="ES88" s="161"/>
      <c r="ET88" s="161"/>
      <c r="EU88" s="161"/>
      <c r="EV88" s="161"/>
      <c r="EW88" s="161"/>
      <c r="EX88" s="161"/>
      <c r="EY88" s="161"/>
      <c r="EZ88" s="161"/>
      <c r="FA88" s="161"/>
      <c r="FB88" s="161"/>
      <c r="FC88" s="161"/>
      <c r="FD88" s="161"/>
      <c r="FE88" s="161"/>
      <c r="FF88" s="161"/>
      <c r="FG88" s="161"/>
      <c r="FH88" s="161"/>
      <c r="FI88" s="161"/>
      <c r="FJ88" s="161"/>
      <c r="FK88" s="161"/>
      <c r="FL88" s="161"/>
      <c r="FM88" s="161"/>
      <c r="FN88" s="161"/>
      <c r="FO88" s="161"/>
      <c r="FP88" s="161"/>
      <c r="FQ88" s="161"/>
      <c r="FR88" s="161"/>
      <c r="FS88" s="161"/>
      <c r="FT88" s="161"/>
      <c r="FU88" s="161"/>
      <c r="FV88" s="161"/>
      <c r="FW88" s="161"/>
      <c r="FX88" s="161"/>
      <c r="FY88" s="161"/>
      <c r="FZ88" s="161"/>
      <c r="GA88" s="161"/>
      <c r="GB88" s="161"/>
      <c r="GC88" s="161"/>
      <c r="GD88" s="161"/>
      <c r="GE88" s="161"/>
      <c r="GF88" s="161"/>
      <c r="GG88" s="161"/>
      <c r="GH88" s="161"/>
      <c r="GI88" s="161"/>
      <c r="GJ88" s="161"/>
      <c r="GK88" s="161"/>
      <c r="GL88" s="161"/>
      <c r="GM88" s="161"/>
      <c r="GN88" s="161"/>
      <c r="GO88" s="161"/>
      <c r="GP88" s="161"/>
      <c r="GQ88" s="161"/>
      <c r="GR88" s="161"/>
      <c r="GS88" s="161"/>
      <c r="GT88" s="161"/>
      <c r="GU88" s="161"/>
      <c r="GV88" s="161"/>
      <c r="GW88" s="161"/>
      <c r="GX88" s="161"/>
      <c r="GY88" s="161"/>
      <c r="GZ88" s="161"/>
      <c r="HA88" s="161"/>
      <c r="HB88" s="161"/>
      <c r="HC88" s="161"/>
      <c r="HD88" s="161"/>
      <c r="HE88" s="161"/>
      <c r="HF88" s="161"/>
      <c r="HG88" s="161"/>
      <c r="HH88" s="161"/>
      <c r="HI88" s="161"/>
      <c r="HJ88" s="161"/>
      <c r="HK88" s="161"/>
      <c r="HL88" s="161"/>
      <c r="HM88" s="161"/>
      <c r="HN88" s="161"/>
      <c r="HO88" s="161"/>
      <c r="HP88" s="161"/>
      <c r="HQ88" s="161"/>
      <c r="HR88" s="161"/>
      <c r="HS88" s="161"/>
      <c r="HT88" s="161"/>
      <c r="HU88" s="161"/>
      <c r="HV88" s="161"/>
      <c r="HW88" s="161"/>
      <c r="HX88" s="161"/>
      <c r="HY88" s="161"/>
      <c r="HZ88" s="161"/>
      <c r="IA88" s="161"/>
      <c r="IB88" s="161"/>
      <c r="IC88" s="161"/>
      <c r="ID88" s="161"/>
      <c r="IE88" s="161"/>
      <c r="IF88" s="161"/>
      <c r="IG88" s="161"/>
      <c r="IH88" s="161"/>
      <c r="II88" s="161"/>
      <c r="IJ88" s="161"/>
      <c r="IK88" s="161"/>
      <c r="IL88" s="161"/>
      <c r="IM88" s="161"/>
      <c r="IN88" s="161"/>
      <c r="IO88" s="161"/>
      <c r="IP88" s="161"/>
      <c r="IQ88" s="161"/>
      <c r="IR88" s="161"/>
      <c r="IS88" s="161"/>
      <c r="IT88" s="161"/>
      <c r="IU88" s="161"/>
      <c r="IV88" s="161"/>
    </row>
    <row r="89" spans="1:256" s="5" customFormat="1" ht="18" customHeight="1" x14ac:dyDescent="0.35">
      <c r="A89" s="52">
        <v>1</v>
      </c>
      <c r="B89" s="53">
        <v>2</v>
      </c>
      <c r="C89" s="53">
        <v>3</v>
      </c>
      <c r="D89" s="53">
        <v>4</v>
      </c>
      <c r="E89" s="53">
        <v>5</v>
      </c>
      <c r="F89" s="53">
        <v>6</v>
      </c>
      <c r="G89" s="49"/>
      <c r="H89" s="111"/>
    </row>
    <row r="90" spans="1:256" s="5" customFormat="1" x14ac:dyDescent="0.35">
      <c r="A90" s="38">
        <v>1</v>
      </c>
      <c r="B90" s="42" t="s">
        <v>131</v>
      </c>
      <c r="C90" s="55">
        <f>C156</f>
        <v>11000</v>
      </c>
      <c r="D90" s="43">
        <v>11000</v>
      </c>
      <c r="E90" s="54">
        <f>IF(D90=0,0,D90/$D$98)</f>
        <v>4.1340794720404687E-2</v>
      </c>
      <c r="F90" s="55">
        <f>C90-D90</f>
        <v>0</v>
      </c>
      <c r="G90" s="49"/>
      <c r="H90" s="111"/>
    </row>
    <row r="91" spans="1:256" s="5" customFormat="1" ht="40.799999999999997" x14ac:dyDescent="0.35">
      <c r="A91" s="38">
        <v>2</v>
      </c>
      <c r="B91" s="42" t="s">
        <v>89</v>
      </c>
      <c r="C91" s="55">
        <f>C81</f>
        <v>0</v>
      </c>
      <c r="D91" s="43"/>
      <c r="E91" s="54">
        <f t="shared" ref="E91:E92" si="0">IF(D91=0,0,D91/$D$98)</f>
        <v>0</v>
      </c>
      <c r="F91" s="55">
        <f t="shared" ref="F91:F92" si="1">C91-D91</f>
        <v>0</v>
      </c>
      <c r="G91" s="49"/>
      <c r="H91" s="111"/>
    </row>
    <row r="92" spans="1:256" s="5" customFormat="1" ht="40.799999999999997" x14ac:dyDescent="0.35">
      <c r="A92" s="38">
        <v>3</v>
      </c>
      <c r="B92" s="42" t="s">
        <v>122</v>
      </c>
      <c r="C92" s="55">
        <f>C157</f>
        <v>13000</v>
      </c>
      <c r="D92" s="43">
        <v>13000</v>
      </c>
      <c r="E92" s="54">
        <f t="shared" si="0"/>
        <v>4.8857302851387362E-2</v>
      </c>
      <c r="F92" s="55">
        <f t="shared" si="1"/>
        <v>0</v>
      </c>
      <c r="G92" s="49"/>
      <c r="H92" s="111"/>
    </row>
    <row r="93" spans="1:256" s="5" customFormat="1" ht="30" customHeight="1" x14ac:dyDescent="0.35">
      <c r="A93" s="105">
        <v>4</v>
      </c>
      <c r="B93" s="42" t="s">
        <v>91</v>
      </c>
      <c r="C93" s="55">
        <f>D149</f>
        <v>202160</v>
      </c>
      <c r="D93" s="43">
        <v>202160</v>
      </c>
      <c r="E93" s="54">
        <f>IF(D93=0,0,D93/$D$98)</f>
        <v>0.75976864187972837</v>
      </c>
      <c r="F93" s="55">
        <f t="shared" ref="F93:F97" si="2">C93-D93</f>
        <v>0</v>
      </c>
      <c r="G93" s="49"/>
      <c r="H93" s="111"/>
    </row>
    <row r="94" spans="1:256" s="5" customFormat="1" ht="40.5" customHeight="1" x14ac:dyDescent="0.35">
      <c r="A94" s="105">
        <v>5</v>
      </c>
      <c r="B94" s="42" t="s">
        <v>27</v>
      </c>
      <c r="C94" s="55">
        <f>F186</f>
        <v>39921</v>
      </c>
      <c r="D94" s="43">
        <v>39921</v>
      </c>
      <c r="E94" s="54">
        <f>IF(D94=0,0,D94/$D$98)</f>
        <v>0.1500332605484796</v>
      </c>
      <c r="F94" s="55">
        <f>C94-D94</f>
        <v>0</v>
      </c>
      <c r="G94" s="49"/>
      <c r="H94" s="112"/>
    </row>
    <row r="95" spans="1:256" s="5" customFormat="1" ht="44.25" customHeight="1" x14ac:dyDescent="0.35">
      <c r="A95" s="105">
        <v>6</v>
      </c>
      <c r="B95" s="42" t="s">
        <v>90</v>
      </c>
      <c r="C95" s="55">
        <f>C83-C81</f>
        <v>0</v>
      </c>
      <c r="D95" s="43"/>
      <c r="E95" s="54">
        <f>IF(D95=0,0,D95/$D$98)</f>
        <v>0</v>
      </c>
      <c r="F95" s="55">
        <f>C95-D95</f>
        <v>0</v>
      </c>
      <c r="G95" s="49"/>
      <c r="H95" s="114"/>
    </row>
    <row r="96" spans="1:256" s="5" customFormat="1" ht="30" customHeight="1" x14ac:dyDescent="0.35">
      <c r="A96" s="105">
        <v>7</v>
      </c>
      <c r="B96" s="42" t="s">
        <v>75</v>
      </c>
      <c r="C96" s="55">
        <f>G67</f>
        <v>0</v>
      </c>
      <c r="D96" s="43"/>
      <c r="E96" s="54">
        <f>IF(D96=0,0,D96/$D$98)</f>
        <v>0</v>
      </c>
      <c r="F96" s="55">
        <f t="shared" si="2"/>
        <v>0</v>
      </c>
      <c r="G96" s="49"/>
      <c r="H96" s="114"/>
    </row>
    <row r="97" spans="1:256" s="5" customFormat="1" ht="30" customHeight="1" x14ac:dyDescent="0.35">
      <c r="A97" s="105">
        <v>8</v>
      </c>
      <c r="B97" s="42" t="s">
        <v>76</v>
      </c>
      <c r="C97" s="55">
        <f>C160-C157-C156</f>
        <v>0</v>
      </c>
      <c r="D97" s="43"/>
      <c r="E97" s="54">
        <f>IF(D97=0,0,D97/$D$98)</f>
        <v>0</v>
      </c>
      <c r="F97" s="55">
        <f t="shared" si="2"/>
        <v>0</v>
      </c>
      <c r="G97" s="49"/>
      <c r="H97" s="114"/>
    </row>
    <row r="98" spans="1:256" s="5" customFormat="1" ht="26.25" customHeight="1" x14ac:dyDescent="0.25">
      <c r="A98" s="56"/>
      <c r="B98" s="130" t="s">
        <v>5</v>
      </c>
      <c r="C98" s="55">
        <f>SUM(C90:C97)</f>
        <v>266081</v>
      </c>
      <c r="D98" s="55">
        <f>SUM(D90:D97)</f>
        <v>266081</v>
      </c>
      <c r="E98" s="54">
        <v>1</v>
      </c>
      <c r="F98" s="55">
        <f>SUM(F90:F97)</f>
        <v>0</v>
      </c>
      <c r="G98" s="39"/>
      <c r="H98" s="114"/>
    </row>
    <row r="99" spans="1:256" s="5" customFormat="1" ht="33.75" customHeight="1" x14ac:dyDescent="0.25">
      <c r="A99" s="57"/>
      <c r="B99" s="57"/>
      <c r="C99" s="57"/>
      <c r="D99" s="57"/>
      <c r="E99" s="57"/>
      <c r="F99" s="57"/>
      <c r="G99" s="57"/>
      <c r="H99" s="114"/>
    </row>
    <row r="100" spans="1:256" s="5" customFormat="1" ht="30" customHeight="1" x14ac:dyDescent="0.25">
      <c r="A100" s="39"/>
      <c r="B100" s="165" t="s">
        <v>133</v>
      </c>
      <c r="C100" s="165"/>
      <c r="D100" s="165"/>
      <c r="E100" s="165"/>
      <c r="F100" s="165"/>
      <c r="G100" s="57"/>
      <c r="H100" s="114"/>
    </row>
    <row r="101" spans="1:256" s="4" customFormat="1" ht="20.399999999999999" x14ac:dyDescent="0.25">
      <c r="A101" s="39"/>
      <c r="B101" s="165" t="s">
        <v>134</v>
      </c>
      <c r="C101" s="165"/>
      <c r="D101" s="165"/>
      <c r="E101" s="165"/>
      <c r="F101" s="165"/>
      <c r="G101" s="57"/>
      <c r="H101" s="114"/>
    </row>
    <row r="102" spans="1:256" s="7" customFormat="1" ht="26.25" customHeight="1" x14ac:dyDescent="0.25">
      <c r="A102" s="39"/>
      <c r="B102" s="165" t="s">
        <v>135</v>
      </c>
      <c r="C102" s="165"/>
      <c r="D102" s="165"/>
      <c r="E102" s="165"/>
      <c r="F102" s="165"/>
      <c r="G102" s="57"/>
      <c r="H102" s="114"/>
    </row>
    <row r="103" spans="1:256" s="7" customFormat="1" ht="20.399999999999999" x14ac:dyDescent="0.25">
      <c r="A103" s="39"/>
      <c r="B103" s="165" t="s">
        <v>136</v>
      </c>
      <c r="C103" s="165"/>
      <c r="D103" s="165"/>
      <c r="E103" s="165"/>
      <c r="F103" s="165"/>
      <c r="G103" s="57"/>
      <c r="H103" s="114"/>
    </row>
    <row r="104" spans="1:256" s="7" customFormat="1" ht="39.75" customHeight="1" x14ac:dyDescent="0.25">
      <c r="A104" s="39"/>
      <c r="B104" s="165" t="s">
        <v>137</v>
      </c>
      <c r="C104" s="165"/>
      <c r="D104" s="165"/>
      <c r="E104" s="165"/>
      <c r="F104" s="165"/>
      <c r="G104" s="57"/>
      <c r="H104" s="13"/>
    </row>
    <row r="105" spans="1:256" s="7" customFormat="1" ht="18" customHeight="1" x14ac:dyDescent="0.25">
      <c r="A105" s="39"/>
      <c r="B105" s="165" t="s">
        <v>138</v>
      </c>
      <c r="C105" s="165"/>
      <c r="D105" s="165"/>
      <c r="E105" s="165"/>
      <c r="F105" s="165"/>
      <c r="G105" s="57"/>
      <c r="H105" s="115"/>
    </row>
    <row r="106" spans="1:256" s="7" customFormat="1" ht="28.5" customHeight="1" x14ac:dyDescent="0.25">
      <c r="A106" s="39"/>
      <c r="B106" s="165" t="s">
        <v>132</v>
      </c>
      <c r="C106" s="165"/>
      <c r="D106" s="165"/>
      <c r="E106" s="165"/>
      <c r="F106" s="165"/>
      <c r="G106" s="57"/>
      <c r="H106" s="115"/>
    </row>
    <row r="107" spans="1:256" s="7" customFormat="1" ht="17.25" customHeight="1" x14ac:dyDescent="0.3">
      <c r="A107" s="57"/>
      <c r="B107" s="57"/>
      <c r="C107" s="57"/>
      <c r="D107" s="57"/>
      <c r="E107" s="57"/>
      <c r="F107" s="57"/>
      <c r="G107" s="57"/>
      <c r="H107" s="111"/>
    </row>
    <row r="108" spans="1:256" s="7" customFormat="1" ht="28.5" customHeight="1" x14ac:dyDescent="0.45">
      <c r="A108" s="193" t="s">
        <v>93</v>
      </c>
      <c r="B108" s="194"/>
      <c r="C108" s="194"/>
      <c r="D108" s="194"/>
      <c r="E108" s="194"/>
      <c r="F108" s="194"/>
      <c r="G108" s="195"/>
      <c r="H108" s="114"/>
    </row>
    <row r="109" spans="1:256" s="7" customFormat="1" ht="20.25" customHeight="1" x14ac:dyDescent="0.3">
      <c r="A109" s="34"/>
      <c r="B109" s="121" t="s">
        <v>92</v>
      </c>
      <c r="C109" s="122"/>
      <c r="D109" s="122"/>
      <c r="E109" s="122"/>
      <c r="F109" s="3"/>
      <c r="G109" s="3"/>
      <c r="H109" s="111"/>
    </row>
    <row r="110" spans="1:256" s="7" customFormat="1" ht="25.5" customHeight="1" x14ac:dyDescent="0.3">
      <c r="A110" s="34"/>
      <c r="B110" s="121" t="s">
        <v>84</v>
      </c>
      <c r="C110" s="122"/>
      <c r="D110" s="122"/>
      <c r="E110" s="122"/>
      <c r="F110" s="3"/>
      <c r="G110" s="3"/>
      <c r="H110" s="116"/>
    </row>
    <row r="111" spans="1:256" s="5" customFormat="1" ht="21.75" customHeight="1" x14ac:dyDescent="0.4">
      <c r="A111" s="58"/>
      <c r="B111" s="58"/>
      <c r="C111" s="58"/>
      <c r="D111" s="51" t="s">
        <v>28</v>
      </c>
      <c r="E111" s="49"/>
      <c r="F111" s="49"/>
      <c r="G111" s="49"/>
      <c r="H111" s="116"/>
      <c r="I111" s="13"/>
      <c r="J111" s="13"/>
      <c r="K111" s="13"/>
      <c r="L111" s="13"/>
      <c r="M111" s="13"/>
      <c r="N111" s="13"/>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1"/>
      <c r="CA111" s="161"/>
      <c r="CB111" s="161"/>
      <c r="CC111" s="161"/>
      <c r="CD111" s="161"/>
      <c r="CE111" s="161"/>
      <c r="CF111" s="161"/>
      <c r="CG111" s="161"/>
      <c r="CH111" s="161"/>
      <c r="CI111" s="161"/>
      <c r="CJ111" s="161"/>
      <c r="CK111" s="161"/>
      <c r="CL111" s="161"/>
      <c r="CM111" s="161"/>
      <c r="CN111" s="161"/>
      <c r="CO111" s="161"/>
      <c r="CP111" s="161"/>
      <c r="CQ111" s="161"/>
      <c r="CR111" s="161"/>
      <c r="CS111" s="161"/>
      <c r="CT111" s="161"/>
      <c r="CU111" s="161"/>
      <c r="CV111" s="161"/>
      <c r="CW111" s="161"/>
      <c r="CX111" s="161"/>
      <c r="CY111" s="161"/>
      <c r="CZ111" s="161"/>
      <c r="DA111" s="161"/>
      <c r="DB111" s="161"/>
      <c r="DC111" s="161"/>
      <c r="DD111" s="161"/>
      <c r="DE111" s="161"/>
      <c r="DF111" s="161"/>
      <c r="DG111" s="161"/>
      <c r="DH111" s="161"/>
      <c r="DI111" s="161"/>
      <c r="DJ111" s="161"/>
      <c r="DK111" s="161"/>
      <c r="DL111" s="161"/>
      <c r="DM111" s="161"/>
      <c r="DN111" s="161"/>
      <c r="DO111" s="161"/>
      <c r="DP111" s="161"/>
      <c r="DQ111" s="161"/>
      <c r="DR111" s="161"/>
      <c r="DS111" s="161"/>
      <c r="DT111" s="161"/>
      <c r="DU111" s="161"/>
      <c r="DV111" s="161"/>
      <c r="DW111" s="161"/>
      <c r="DX111" s="161"/>
      <c r="DY111" s="161"/>
      <c r="DZ111" s="161"/>
      <c r="EA111" s="161"/>
      <c r="EB111" s="161"/>
      <c r="EC111" s="161"/>
      <c r="ED111" s="161"/>
      <c r="EE111" s="161"/>
      <c r="EF111" s="161"/>
      <c r="EG111" s="161"/>
      <c r="EH111" s="161"/>
      <c r="EI111" s="161"/>
      <c r="EJ111" s="161"/>
      <c r="EK111" s="161"/>
      <c r="EL111" s="161"/>
      <c r="EM111" s="161"/>
      <c r="EN111" s="161"/>
      <c r="EO111" s="161"/>
      <c r="EP111" s="161"/>
      <c r="EQ111" s="161"/>
      <c r="ER111" s="161"/>
      <c r="ES111" s="161"/>
      <c r="ET111" s="161"/>
      <c r="EU111" s="161"/>
      <c r="EV111" s="161"/>
      <c r="EW111" s="161"/>
      <c r="EX111" s="161"/>
      <c r="EY111" s="161"/>
      <c r="EZ111" s="161"/>
      <c r="FA111" s="161"/>
      <c r="FB111" s="161"/>
      <c r="FC111" s="161"/>
      <c r="FD111" s="161"/>
      <c r="FE111" s="161"/>
      <c r="FF111" s="161"/>
      <c r="FG111" s="161"/>
      <c r="FH111" s="161"/>
      <c r="FI111" s="161"/>
      <c r="FJ111" s="161"/>
      <c r="FK111" s="161"/>
      <c r="FL111" s="161"/>
      <c r="FM111" s="161"/>
      <c r="FN111" s="161"/>
      <c r="FO111" s="161"/>
      <c r="FP111" s="161"/>
      <c r="FQ111" s="161"/>
      <c r="FR111" s="161"/>
      <c r="FS111" s="161"/>
      <c r="FT111" s="161"/>
      <c r="FU111" s="161"/>
      <c r="FV111" s="161"/>
      <c r="FW111" s="161"/>
      <c r="FX111" s="161"/>
      <c r="FY111" s="161"/>
      <c r="FZ111" s="161"/>
      <c r="GA111" s="161"/>
      <c r="GB111" s="161"/>
      <c r="GC111" s="161"/>
      <c r="GD111" s="161"/>
      <c r="GE111" s="161"/>
      <c r="GF111" s="161"/>
      <c r="GG111" s="161"/>
      <c r="GH111" s="161"/>
      <c r="GI111" s="161"/>
      <c r="GJ111" s="161"/>
      <c r="GK111" s="161"/>
      <c r="GL111" s="161"/>
      <c r="GM111" s="161"/>
      <c r="GN111" s="161"/>
      <c r="GO111" s="161"/>
      <c r="GP111" s="161"/>
      <c r="GQ111" s="161"/>
      <c r="GR111" s="161"/>
      <c r="GS111" s="161"/>
      <c r="GT111" s="161"/>
      <c r="GU111" s="161"/>
      <c r="GV111" s="161"/>
      <c r="GW111" s="161"/>
      <c r="GX111" s="161"/>
      <c r="GY111" s="161"/>
      <c r="GZ111" s="161"/>
      <c r="HA111" s="161"/>
      <c r="HB111" s="161"/>
      <c r="HC111" s="161"/>
      <c r="HD111" s="161"/>
      <c r="HE111" s="161"/>
      <c r="HF111" s="161"/>
      <c r="HG111" s="161"/>
      <c r="HH111" s="161"/>
      <c r="HI111" s="161"/>
      <c r="HJ111" s="161"/>
      <c r="HK111" s="161"/>
      <c r="HL111" s="161"/>
      <c r="HM111" s="161"/>
      <c r="HN111" s="161"/>
      <c r="HO111" s="161"/>
      <c r="HP111" s="161"/>
      <c r="HQ111" s="161"/>
      <c r="HR111" s="161"/>
      <c r="HS111" s="161"/>
      <c r="HT111" s="161"/>
      <c r="HU111" s="161"/>
      <c r="HV111" s="161"/>
      <c r="HW111" s="161"/>
      <c r="HX111" s="161"/>
      <c r="HY111" s="161"/>
      <c r="HZ111" s="161"/>
      <c r="IA111" s="161"/>
      <c r="IB111" s="161"/>
      <c r="IC111" s="161"/>
      <c r="ID111" s="161"/>
      <c r="IE111" s="161"/>
      <c r="IF111" s="161"/>
      <c r="IG111" s="161"/>
      <c r="IH111" s="161"/>
      <c r="II111" s="161"/>
      <c r="IJ111" s="161"/>
      <c r="IK111" s="161"/>
      <c r="IL111" s="161"/>
      <c r="IM111" s="161"/>
      <c r="IN111" s="161"/>
      <c r="IO111" s="161"/>
      <c r="IP111" s="161"/>
      <c r="IQ111" s="161"/>
      <c r="IR111" s="161"/>
      <c r="IS111" s="161"/>
      <c r="IT111" s="161"/>
      <c r="IU111" s="161"/>
      <c r="IV111" s="161"/>
    </row>
    <row r="112" spans="1:256" s="5" customFormat="1" ht="18" customHeight="1" x14ac:dyDescent="0.3">
      <c r="A112" s="129" t="s">
        <v>34</v>
      </c>
      <c r="B112" s="129" t="s">
        <v>29</v>
      </c>
      <c r="C112" s="129">
        <v>1</v>
      </c>
      <c r="D112" s="129" t="s">
        <v>31</v>
      </c>
      <c r="E112" s="57"/>
      <c r="F112" s="57"/>
      <c r="G112" s="57"/>
      <c r="H112" s="116"/>
      <c r="I112" s="104"/>
      <c r="J112" s="104"/>
      <c r="K112" s="104"/>
      <c r="L112" s="104"/>
      <c r="M112" s="104"/>
      <c r="N112" s="104"/>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c r="IV112" s="3"/>
    </row>
    <row r="113" spans="1:256" s="5" customFormat="1" ht="18" customHeight="1" x14ac:dyDescent="0.35">
      <c r="A113" s="101">
        <v>1</v>
      </c>
      <c r="B113" s="101">
        <v>2</v>
      </c>
      <c r="C113" s="101">
        <v>3</v>
      </c>
      <c r="D113" s="101">
        <v>4</v>
      </c>
      <c r="E113" s="59"/>
      <c r="F113" s="49"/>
      <c r="G113" s="49"/>
      <c r="H113" s="116"/>
      <c r="I113" s="104"/>
      <c r="J113" s="104"/>
      <c r="K113" s="104"/>
      <c r="L113" s="104"/>
      <c r="M113" s="104"/>
      <c r="N113" s="104"/>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c r="IQ113" s="3"/>
      <c r="IR113" s="3"/>
      <c r="IS113" s="3"/>
      <c r="IT113" s="3"/>
      <c r="IU113" s="3"/>
      <c r="IV113" s="3"/>
    </row>
    <row r="114" spans="1:256" s="5" customFormat="1" ht="15.75" customHeight="1" x14ac:dyDescent="0.35">
      <c r="A114" s="46">
        <v>1</v>
      </c>
      <c r="B114" s="97" t="s">
        <v>172</v>
      </c>
      <c r="C114" s="98">
        <v>1</v>
      </c>
      <c r="D114" s="99">
        <v>1300</v>
      </c>
      <c r="E114" s="59"/>
      <c r="F114" s="49"/>
      <c r="G114" s="49"/>
      <c r="H114" s="116"/>
    </row>
    <row r="115" spans="1:256" s="7" customFormat="1" x14ac:dyDescent="0.35">
      <c r="A115" s="46">
        <v>2</v>
      </c>
      <c r="B115" s="97" t="s">
        <v>173</v>
      </c>
      <c r="C115" s="98">
        <v>1</v>
      </c>
      <c r="D115" s="99">
        <v>7000</v>
      </c>
      <c r="E115" s="59"/>
      <c r="F115" s="49"/>
      <c r="G115" s="49"/>
      <c r="H115" s="116"/>
    </row>
    <row r="116" spans="1:256" s="5" customFormat="1" ht="16.5" customHeight="1" x14ac:dyDescent="0.35">
      <c r="A116" s="46">
        <v>3</v>
      </c>
      <c r="B116" s="97" t="s">
        <v>177</v>
      </c>
      <c r="C116" s="98">
        <v>1</v>
      </c>
      <c r="D116" s="99">
        <v>1800</v>
      </c>
      <c r="E116" s="59"/>
      <c r="F116" s="49"/>
      <c r="G116" s="49"/>
      <c r="H116" s="116"/>
    </row>
    <row r="117" spans="1:256" s="8" customFormat="1" ht="26.25" customHeight="1" x14ac:dyDescent="0.35">
      <c r="A117" s="46">
        <v>4</v>
      </c>
      <c r="B117" s="97" t="s">
        <v>174</v>
      </c>
      <c r="C117" s="98">
        <v>1</v>
      </c>
      <c r="D117" s="99">
        <v>3500</v>
      </c>
      <c r="E117" s="59"/>
      <c r="F117" s="49"/>
      <c r="G117" s="49"/>
      <c r="H117" s="116"/>
    </row>
    <row r="118" spans="1:256" s="8" customFormat="1" ht="26.25" customHeight="1" x14ac:dyDescent="0.35">
      <c r="A118" s="46">
        <v>5</v>
      </c>
      <c r="B118" s="97" t="s">
        <v>175</v>
      </c>
      <c r="C118" s="98">
        <v>1</v>
      </c>
      <c r="D118" s="99">
        <v>5600</v>
      </c>
      <c r="E118" s="59"/>
      <c r="F118" s="49"/>
      <c r="G118" s="49"/>
      <c r="H118" s="116"/>
    </row>
    <row r="119" spans="1:256" s="8" customFormat="1" ht="26.25" customHeight="1" x14ac:dyDescent="0.35">
      <c r="A119" s="46">
        <v>6</v>
      </c>
      <c r="B119" s="97" t="s">
        <v>176</v>
      </c>
      <c r="C119" s="98">
        <v>4</v>
      </c>
      <c r="D119" s="99">
        <v>2600</v>
      </c>
      <c r="E119" s="59"/>
      <c r="F119" s="49"/>
      <c r="G119" s="49"/>
      <c r="H119" s="116"/>
    </row>
    <row r="120" spans="1:256" s="8" customFormat="1" ht="26.25" customHeight="1" x14ac:dyDescent="0.35">
      <c r="A120" s="46">
        <v>7</v>
      </c>
      <c r="B120" s="97" t="s">
        <v>210</v>
      </c>
      <c r="C120" s="98">
        <v>1</v>
      </c>
      <c r="D120" s="99">
        <v>2400</v>
      </c>
      <c r="E120" s="59"/>
      <c r="F120" s="49"/>
      <c r="G120" s="49"/>
      <c r="H120" s="116"/>
    </row>
    <row r="121" spans="1:256" s="8" customFormat="1" ht="26.25" customHeight="1" x14ac:dyDescent="0.35">
      <c r="A121" s="46">
        <v>8</v>
      </c>
      <c r="B121" s="97" t="s">
        <v>178</v>
      </c>
      <c r="C121" s="98">
        <v>1</v>
      </c>
      <c r="D121" s="99">
        <v>14500</v>
      </c>
      <c r="E121" s="59"/>
      <c r="F121" s="49"/>
      <c r="G121" s="49"/>
      <c r="H121" s="116"/>
    </row>
    <row r="122" spans="1:256" s="8" customFormat="1" ht="26.25" customHeight="1" x14ac:dyDescent="0.35">
      <c r="A122" s="46">
        <v>9</v>
      </c>
      <c r="B122" s="97" t="s">
        <v>221</v>
      </c>
      <c r="C122" s="98">
        <v>1</v>
      </c>
      <c r="D122" s="99">
        <v>1900</v>
      </c>
      <c r="E122" s="59"/>
      <c r="F122" s="49"/>
      <c r="G122" s="49"/>
      <c r="H122" s="116"/>
    </row>
    <row r="123" spans="1:256" s="8" customFormat="1" ht="26.25" customHeight="1" x14ac:dyDescent="0.35">
      <c r="A123" s="46">
        <v>10</v>
      </c>
      <c r="B123" s="100" t="s">
        <v>179</v>
      </c>
      <c r="C123" s="98">
        <v>1</v>
      </c>
      <c r="D123" s="99">
        <v>1000</v>
      </c>
      <c r="E123" s="59"/>
      <c r="F123" s="49"/>
      <c r="G123" s="49"/>
      <c r="H123" s="116"/>
    </row>
    <row r="124" spans="1:256" s="8" customFormat="1" ht="26.25" customHeight="1" x14ac:dyDescent="0.35">
      <c r="A124" s="46">
        <v>11</v>
      </c>
      <c r="B124" s="100" t="s">
        <v>180</v>
      </c>
      <c r="C124" s="98">
        <v>1</v>
      </c>
      <c r="D124" s="99">
        <v>500</v>
      </c>
      <c r="E124" s="59"/>
      <c r="F124" s="49"/>
      <c r="G124" s="49"/>
      <c r="H124" s="116"/>
    </row>
    <row r="125" spans="1:256" s="8" customFormat="1" ht="26.25" customHeight="1" x14ac:dyDescent="0.35">
      <c r="A125" s="46">
        <v>12</v>
      </c>
      <c r="B125" s="100" t="s">
        <v>181</v>
      </c>
      <c r="C125" s="98">
        <v>3</v>
      </c>
      <c r="D125" s="99">
        <v>1200</v>
      </c>
      <c r="E125" s="59"/>
      <c r="F125" s="49"/>
      <c r="G125" s="49"/>
      <c r="H125" s="116"/>
    </row>
    <row r="126" spans="1:256" s="8" customFormat="1" ht="26.25" customHeight="1" x14ac:dyDescent="0.35">
      <c r="A126" s="46">
        <v>13</v>
      </c>
      <c r="B126" s="100" t="s">
        <v>200</v>
      </c>
      <c r="C126" s="98">
        <v>1</v>
      </c>
      <c r="D126" s="99">
        <v>1600</v>
      </c>
      <c r="E126" s="59"/>
      <c r="F126" s="49"/>
      <c r="G126" s="49"/>
      <c r="H126" s="116"/>
    </row>
    <row r="127" spans="1:256" s="8" customFormat="1" ht="26.25" customHeight="1" x14ac:dyDescent="0.35">
      <c r="A127" s="46">
        <v>14</v>
      </c>
      <c r="B127" s="100" t="s">
        <v>182</v>
      </c>
      <c r="C127" s="98">
        <v>1</v>
      </c>
      <c r="D127" s="99">
        <v>1800</v>
      </c>
      <c r="E127" s="59"/>
      <c r="F127" s="49"/>
      <c r="G127" s="49"/>
      <c r="H127" s="116"/>
    </row>
    <row r="128" spans="1:256" s="8" customFormat="1" ht="26.25" customHeight="1" x14ac:dyDescent="0.35">
      <c r="A128" s="46">
        <v>15</v>
      </c>
      <c r="B128" s="100" t="s">
        <v>183</v>
      </c>
      <c r="C128" s="98">
        <v>1</v>
      </c>
      <c r="D128" s="99">
        <v>3200</v>
      </c>
      <c r="E128" s="59"/>
      <c r="F128" s="49"/>
      <c r="G128" s="49"/>
      <c r="H128" s="116"/>
    </row>
    <row r="129" spans="1:8" s="8" customFormat="1" ht="26.25" customHeight="1" x14ac:dyDescent="0.35">
      <c r="A129" s="46">
        <v>16</v>
      </c>
      <c r="B129" s="100" t="s">
        <v>184</v>
      </c>
      <c r="C129" s="98">
        <v>15</v>
      </c>
      <c r="D129" s="99">
        <v>11000</v>
      </c>
      <c r="E129" s="59"/>
      <c r="F129" s="49"/>
      <c r="G129" s="49"/>
      <c r="H129" s="116"/>
    </row>
    <row r="130" spans="1:8" s="8" customFormat="1" ht="26.25" customHeight="1" x14ac:dyDescent="0.35">
      <c r="A130" s="46">
        <v>17</v>
      </c>
      <c r="B130" s="100" t="s">
        <v>185</v>
      </c>
      <c r="C130" s="98">
        <v>13</v>
      </c>
      <c r="D130" s="99">
        <v>11000</v>
      </c>
      <c r="E130" s="59"/>
      <c r="F130" s="49"/>
      <c r="G130" s="49"/>
      <c r="H130" s="116"/>
    </row>
    <row r="131" spans="1:8" s="8" customFormat="1" ht="26.25" customHeight="1" x14ac:dyDescent="0.35">
      <c r="A131" s="46">
        <v>18</v>
      </c>
      <c r="B131" s="100" t="s">
        <v>186</v>
      </c>
      <c r="C131" s="98">
        <v>15</v>
      </c>
      <c r="D131" s="99">
        <v>5400</v>
      </c>
      <c r="E131" s="59"/>
      <c r="F131" s="49"/>
      <c r="G131" s="49"/>
      <c r="H131" s="116"/>
    </row>
    <row r="132" spans="1:8" s="8" customFormat="1" ht="26.25" customHeight="1" x14ac:dyDescent="0.35">
      <c r="A132" s="46">
        <v>19</v>
      </c>
      <c r="B132" s="100" t="s">
        <v>211</v>
      </c>
      <c r="C132" s="98">
        <v>1</v>
      </c>
      <c r="D132" s="99">
        <v>8100</v>
      </c>
      <c r="E132" s="59"/>
      <c r="F132" s="49"/>
      <c r="G132" s="49"/>
      <c r="H132" s="116"/>
    </row>
    <row r="133" spans="1:8" s="8" customFormat="1" ht="26.25" customHeight="1" x14ac:dyDescent="0.35">
      <c r="A133" s="46">
        <v>20</v>
      </c>
      <c r="B133" s="100" t="s">
        <v>212</v>
      </c>
      <c r="C133" s="98">
        <v>1</v>
      </c>
      <c r="D133" s="99">
        <v>7800</v>
      </c>
      <c r="E133" s="59"/>
      <c r="F133" s="49"/>
      <c r="G133" s="49"/>
      <c r="H133" s="116"/>
    </row>
    <row r="134" spans="1:8" s="8" customFormat="1" ht="26.25" customHeight="1" x14ac:dyDescent="0.35">
      <c r="A134" s="46">
        <v>21</v>
      </c>
      <c r="B134" s="100" t="s">
        <v>212</v>
      </c>
      <c r="C134" s="98">
        <v>1</v>
      </c>
      <c r="D134" s="99">
        <v>6500</v>
      </c>
      <c r="E134" s="59"/>
      <c r="F134" s="49"/>
      <c r="G134" s="49"/>
      <c r="H134" s="116"/>
    </row>
    <row r="135" spans="1:8" s="8" customFormat="1" ht="26.25" customHeight="1" x14ac:dyDescent="0.35">
      <c r="A135" s="46">
        <v>22</v>
      </c>
      <c r="B135" s="100" t="s">
        <v>215</v>
      </c>
      <c r="C135" s="98">
        <v>1</v>
      </c>
      <c r="D135" s="99">
        <v>2300</v>
      </c>
      <c r="E135" s="59"/>
      <c r="F135" s="49"/>
      <c r="G135" s="49"/>
      <c r="H135" s="116"/>
    </row>
    <row r="136" spans="1:8" s="8" customFormat="1" ht="26.25" customHeight="1" x14ac:dyDescent="0.35">
      <c r="A136" s="46">
        <v>23</v>
      </c>
      <c r="B136" s="100" t="s">
        <v>187</v>
      </c>
      <c r="C136" s="98">
        <v>5</v>
      </c>
      <c r="D136" s="99">
        <v>5630</v>
      </c>
      <c r="E136" s="59"/>
      <c r="F136" s="49"/>
      <c r="G136" s="49"/>
      <c r="H136" s="116"/>
    </row>
    <row r="137" spans="1:8" s="8" customFormat="1" ht="26.25" customHeight="1" x14ac:dyDescent="0.35">
      <c r="A137" s="46">
        <v>24</v>
      </c>
      <c r="B137" s="100" t="s">
        <v>188</v>
      </c>
      <c r="C137" s="98">
        <v>5</v>
      </c>
      <c r="D137" s="99">
        <v>1135</v>
      </c>
      <c r="E137" s="59"/>
      <c r="F137" s="49"/>
      <c r="G137" s="49"/>
      <c r="H137" s="116"/>
    </row>
    <row r="138" spans="1:8" s="8" customFormat="1" ht="26.25" customHeight="1" x14ac:dyDescent="0.35">
      <c r="A138" s="46">
        <v>25</v>
      </c>
      <c r="B138" s="100" t="s">
        <v>189</v>
      </c>
      <c r="C138" s="98">
        <v>5</v>
      </c>
      <c r="D138" s="99">
        <v>1930</v>
      </c>
      <c r="E138" s="59"/>
      <c r="F138" s="49"/>
      <c r="G138" s="49"/>
      <c r="H138" s="116"/>
    </row>
    <row r="139" spans="1:8" s="8" customFormat="1" ht="26.25" customHeight="1" x14ac:dyDescent="0.35">
      <c r="A139" s="46">
        <v>26</v>
      </c>
      <c r="B139" s="100" t="s">
        <v>190</v>
      </c>
      <c r="C139" s="98">
        <v>5</v>
      </c>
      <c r="D139" s="99">
        <v>1500</v>
      </c>
      <c r="E139" s="59"/>
      <c r="F139" s="49"/>
      <c r="G139" s="49"/>
      <c r="H139" s="116"/>
    </row>
    <row r="140" spans="1:8" s="8" customFormat="1" ht="26.25" customHeight="1" x14ac:dyDescent="0.35">
      <c r="A140" s="46">
        <v>27</v>
      </c>
      <c r="B140" s="100" t="s">
        <v>222</v>
      </c>
      <c r="C140" s="98">
        <v>5</v>
      </c>
      <c r="D140" s="99">
        <v>1065</v>
      </c>
      <c r="E140" s="59"/>
      <c r="F140" s="49"/>
      <c r="G140" s="49"/>
      <c r="H140" s="116"/>
    </row>
    <row r="141" spans="1:8" s="8" customFormat="1" ht="26.25" customHeight="1" x14ac:dyDescent="0.35">
      <c r="A141" s="46">
        <v>28</v>
      </c>
      <c r="B141" s="100" t="s">
        <v>208</v>
      </c>
      <c r="C141" s="98">
        <v>24</v>
      </c>
      <c r="D141" s="99">
        <v>300</v>
      </c>
      <c r="E141" s="59"/>
      <c r="F141" s="49"/>
      <c r="G141" s="49"/>
      <c r="H141" s="116"/>
    </row>
    <row r="142" spans="1:8" s="8" customFormat="1" ht="26.25" customHeight="1" x14ac:dyDescent="0.35">
      <c r="A142" s="46">
        <v>29</v>
      </c>
      <c r="B142" s="100" t="s">
        <v>209</v>
      </c>
      <c r="C142" s="98">
        <v>12</v>
      </c>
      <c r="D142" s="99">
        <v>1400</v>
      </c>
      <c r="E142" s="59"/>
      <c r="F142" s="49"/>
      <c r="G142" s="49"/>
      <c r="H142" s="116"/>
    </row>
    <row r="143" spans="1:8" s="8" customFormat="1" ht="26.25" customHeight="1" x14ac:dyDescent="0.35">
      <c r="A143" s="46">
        <v>30</v>
      </c>
      <c r="B143" s="100" t="s">
        <v>207</v>
      </c>
      <c r="C143" s="98">
        <v>1</v>
      </c>
      <c r="D143" s="99">
        <v>15500</v>
      </c>
      <c r="E143" s="59"/>
      <c r="F143" s="49"/>
      <c r="G143" s="49"/>
      <c r="H143" s="116"/>
    </row>
    <row r="144" spans="1:8" s="8" customFormat="1" ht="26.25" customHeight="1" x14ac:dyDescent="0.35">
      <c r="A144" s="46">
        <v>31</v>
      </c>
      <c r="B144" s="100" t="s">
        <v>206</v>
      </c>
      <c r="C144" s="98">
        <v>1</v>
      </c>
      <c r="D144" s="99">
        <v>13500</v>
      </c>
      <c r="E144" s="59"/>
      <c r="F144" s="49"/>
      <c r="G144" s="49"/>
      <c r="H144" s="111"/>
    </row>
    <row r="145" spans="1:256" s="8" customFormat="1" ht="26.25" customHeight="1" x14ac:dyDescent="0.35">
      <c r="A145" s="46">
        <v>32</v>
      </c>
      <c r="B145" s="100" t="s">
        <v>201</v>
      </c>
      <c r="C145" s="98">
        <v>1</v>
      </c>
      <c r="D145" s="99">
        <v>8300</v>
      </c>
      <c r="E145" s="59"/>
      <c r="F145" s="49"/>
      <c r="G145" s="49"/>
      <c r="H145" s="111"/>
    </row>
    <row r="146" spans="1:256" s="8" customFormat="1" ht="26.25" customHeight="1" x14ac:dyDescent="0.35">
      <c r="A146" s="46">
        <v>33</v>
      </c>
      <c r="B146" s="100" t="s">
        <v>202</v>
      </c>
      <c r="C146" s="98">
        <v>1</v>
      </c>
      <c r="D146" s="99">
        <v>9400</v>
      </c>
      <c r="E146" s="59"/>
      <c r="F146" s="49"/>
      <c r="G146" s="49"/>
      <c r="H146" s="13"/>
    </row>
    <row r="147" spans="1:256" s="8" customFormat="1" ht="26.25" customHeight="1" x14ac:dyDescent="0.35">
      <c r="A147" s="46">
        <v>34</v>
      </c>
      <c r="B147" s="100" t="s">
        <v>224</v>
      </c>
      <c r="C147" s="98">
        <v>1</v>
      </c>
      <c r="D147" s="99">
        <v>4500</v>
      </c>
      <c r="E147" s="59"/>
      <c r="F147" s="49"/>
      <c r="G147" s="49"/>
      <c r="H147" s="13"/>
    </row>
    <row r="148" spans="1:256" s="8" customFormat="1" ht="26.25" customHeight="1" x14ac:dyDescent="0.35">
      <c r="A148" s="46">
        <v>35</v>
      </c>
      <c r="B148" s="100" t="s">
        <v>203</v>
      </c>
      <c r="C148" s="98">
        <v>1</v>
      </c>
      <c r="D148" s="99">
        <v>36000</v>
      </c>
      <c r="E148" s="59"/>
      <c r="F148" s="49"/>
      <c r="G148" s="49"/>
      <c r="H148" s="115"/>
    </row>
    <row r="149" spans="1:256" s="8" customFormat="1" ht="26.25" customHeight="1" x14ac:dyDescent="0.4">
      <c r="A149" s="60"/>
      <c r="B149" s="131" t="s">
        <v>17</v>
      </c>
      <c r="C149" s="60"/>
      <c r="D149" s="61">
        <f>SUM(D114:D148)</f>
        <v>202160</v>
      </c>
      <c r="E149" s="49"/>
      <c r="F149" s="49"/>
      <c r="G149" s="49"/>
      <c r="H149" s="117"/>
    </row>
    <row r="150" spans="1:256" s="8" customFormat="1" ht="26.25" customHeight="1" x14ac:dyDescent="0.35">
      <c r="A150" s="62"/>
      <c r="C150" s="59"/>
      <c r="D150" s="59"/>
      <c r="E150" s="49"/>
      <c r="F150" s="49"/>
      <c r="G150" s="49"/>
      <c r="H150" s="112"/>
    </row>
    <row r="151" spans="1:256" s="8" customFormat="1" ht="26.25" customHeight="1" x14ac:dyDescent="0.45">
      <c r="A151" s="193" t="s">
        <v>94</v>
      </c>
      <c r="B151" s="194"/>
      <c r="C151" s="194"/>
      <c r="D151" s="194"/>
      <c r="E151" s="194"/>
      <c r="F151" s="194"/>
      <c r="G151" s="195"/>
      <c r="H151" s="113"/>
    </row>
    <row r="152" spans="1:256" s="5" customFormat="1" ht="26.25" customHeight="1" x14ac:dyDescent="0.3">
      <c r="A152" s="34"/>
      <c r="B152" s="121" t="s">
        <v>119</v>
      </c>
      <c r="C152" s="3"/>
      <c r="D152" s="3"/>
      <c r="E152" s="3"/>
      <c r="F152" s="34"/>
      <c r="G152" s="34"/>
      <c r="H152" s="113"/>
    </row>
    <row r="153" spans="1:256" s="5" customFormat="1" ht="20.25" customHeight="1" x14ac:dyDescent="0.4">
      <c r="A153" s="63"/>
      <c r="B153" s="63"/>
      <c r="C153" s="64" t="s">
        <v>32</v>
      </c>
      <c r="D153" s="62"/>
      <c r="E153" s="49"/>
      <c r="F153" s="62"/>
      <c r="G153" s="62"/>
      <c r="H153" s="113"/>
    </row>
    <row r="154" spans="1:256" s="5" customFormat="1" ht="46.8" customHeight="1" x14ac:dyDescent="0.3">
      <c r="A154" s="53" t="s">
        <v>34</v>
      </c>
      <c r="B154" s="53" t="s">
        <v>29</v>
      </c>
      <c r="C154" s="53" t="s">
        <v>33</v>
      </c>
      <c r="D154" s="39"/>
      <c r="E154" s="39"/>
      <c r="F154" s="39"/>
      <c r="G154" s="39"/>
      <c r="H154" s="113"/>
      <c r="I154" s="13"/>
      <c r="J154" s="13"/>
      <c r="K154" s="13"/>
      <c r="L154" s="13"/>
      <c r="M154" s="13"/>
      <c r="N154" s="13"/>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c r="AR154" s="161"/>
      <c r="AS154" s="161"/>
      <c r="AT154" s="161"/>
      <c r="AU154" s="161"/>
      <c r="AV154" s="161"/>
      <c r="AW154" s="161"/>
      <c r="AX154" s="161"/>
      <c r="AY154" s="161"/>
      <c r="AZ154" s="161"/>
      <c r="BA154" s="161"/>
      <c r="BB154" s="161"/>
      <c r="BC154" s="161"/>
      <c r="BD154" s="161"/>
      <c r="BE154" s="161"/>
      <c r="BF154" s="161"/>
      <c r="BG154" s="161"/>
      <c r="BH154" s="161"/>
      <c r="BI154" s="161"/>
      <c r="BJ154" s="161"/>
      <c r="BK154" s="161"/>
      <c r="BL154" s="161"/>
      <c r="BM154" s="161"/>
      <c r="BN154" s="161"/>
      <c r="BO154" s="161"/>
      <c r="BP154" s="161"/>
      <c r="BQ154" s="161"/>
      <c r="BR154" s="161"/>
      <c r="BS154" s="161"/>
      <c r="BT154" s="161"/>
      <c r="BU154" s="161"/>
      <c r="BV154" s="161"/>
      <c r="BW154" s="161"/>
      <c r="BX154" s="161"/>
      <c r="BY154" s="161"/>
      <c r="BZ154" s="161"/>
      <c r="CA154" s="161"/>
      <c r="CB154" s="161"/>
      <c r="CC154" s="161"/>
      <c r="CD154" s="161"/>
      <c r="CE154" s="161"/>
      <c r="CF154" s="161"/>
      <c r="CG154" s="161"/>
      <c r="CH154" s="161"/>
      <c r="CI154" s="161"/>
      <c r="CJ154" s="161"/>
      <c r="CK154" s="161"/>
      <c r="CL154" s="161"/>
      <c r="CM154" s="161"/>
      <c r="CN154" s="161"/>
      <c r="CO154" s="161"/>
      <c r="CP154" s="161"/>
      <c r="CQ154" s="161"/>
      <c r="CR154" s="161"/>
      <c r="CS154" s="161"/>
      <c r="CT154" s="161"/>
      <c r="CU154" s="161"/>
      <c r="CV154" s="161"/>
      <c r="CW154" s="161"/>
      <c r="CX154" s="161"/>
      <c r="CY154" s="161"/>
      <c r="CZ154" s="161"/>
      <c r="DA154" s="161"/>
      <c r="DB154" s="161"/>
      <c r="DC154" s="161"/>
      <c r="DD154" s="161"/>
      <c r="DE154" s="161"/>
      <c r="DF154" s="161"/>
      <c r="DG154" s="161"/>
      <c r="DH154" s="161"/>
      <c r="DI154" s="161"/>
      <c r="DJ154" s="161"/>
      <c r="DK154" s="161"/>
      <c r="DL154" s="161"/>
      <c r="DM154" s="161"/>
      <c r="DN154" s="161"/>
      <c r="DO154" s="161"/>
      <c r="DP154" s="161"/>
      <c r="DQ154" s="161"/>
      <c r="DR154" s="161"/>
      <c r="DS154" s="161"/>
      <c r="DT154" s="161"/>
      <c r="DU154" s="161"/>
      <c r="DV154" s="161"/>
      <c r="DW154" s="161"/>
      <c r="DX154" s="161"/>
      <c r="DY154" s="161"/>
      <c r="DZ154" s="161"/>
      <c r="EA154" s="161"/>
      <c r="EB154" s="161"/>
      <c r="EC154" s="161"/>
      <c r="ED154" s="161"/>
      <c r="EE154" s="161"/>
      <c r="EF154" s="161"/>
      <c r="EG154" s="161"/>
      <c r="EH154" s="161"/>
      <c r="EI154" s="161"/>
      <c r="EJ154" s="161"/>
      <c r="EK154" s="161"/>
      <c r="EL154" s="161"/>
      <c r="EM154" s="161"/>
      <c r="EN154" s="161"/>
      <c r="EO154" s="161"/>
      <c r="EP154" s="161"/>
      <c r="EQ154" s="161"/>
      <c r="ER154" s="161"/>
      <c r="ES154" s="161"/>
      <c r="ET154" s="161"/>
      <c r="EU154" s="161"/>
      <c r="EV154" s="161"/>
      <c r="EW154" s="161"/>
      <c r="EX154" s="161"/>
      <c r="EY154" s="161"/>
      <c r="EZ154" s="161"/>
      <c r="FA154" s="161"/>
      <c r="FB154" s="161"/>
      <c r="FC154" s="161"/>
      <c r="FD154" s="161"/>
      <c r="FE154" s="161"/>
      <c r="FF154" s="161"/>
      <c r="FG154" s="161"/>
      <c r="FH154" s="161"/>
      <c r="FI154" s="161"/>
      <c r="FJ154" s="161"/>
      <c r="FK154" s="161"/>
      <c r="FL154" s="161"/>
      <c r="FM154" s="161"/>
      <c r="FN154" s="161"/>
      <c r="FO154" s="161"/>
      <c r="FP154" s="161"/>
      <c r="FQ154" s="161"/>
      <c r="FR154" s="161"/>
      <c r="FS154" s="161"/>
      <c r="FT154" s="161"/>
      <c r="FU154" s="161"/>
      <c r="FV154" s="161"/>
      <c r="FW154" s="161"/>
      <c r="FX154" s="161"/>
      <c r="FY154" s="161"/>
      <c r="FZ154" s="161"/>
      <c r="GA154" s="161"/>
      <c r="GB154" s="161"/>
      <c r="GC154" s="161"/>
      <c r="GD154" s="161"/>
      <c r="GE154" s="161"/>
      <c r="GF154" s="161"/>
      <c r="GG154" s="161"/>
      <c r="GH154" s="161"/>
      <c r="GI154" s="161"/>
      <c r="GJ154" s="161"/>
      <c r="GK154" s="161"/>
      <c r="GL154" s="161"/>
      <c r="GM154" s="161"/>
      <c r="GN154" s="161"/>
      <c r="GO154" s="161"/>
      <c r="GP154" s="161"/>
      <c r="GQ154" s="161"/>
      <c r="GR154" s="161"/>
      <c r="GS154" s="161"/>
      <c r="GT154" s="161"/>
      <c r="GU154" s="161"/>
      <c r="GV154" s="161"/>
      <c r="GW154" s="161"/>
      <c r="GX154" s="161"/>
      <c r="GY154" s="161"/>
      <c r="GZ154" s="161"/>
      <c r="HA154" s="161"/>
      <c r="HB154" s="161"/>
      <c r="HC154" s="161"/>
      <c r="HD154" s="161"/>
      <c r="HE154" s="161"/>
      <c r="HF154" s="161"/>
      <c r="HG154" s="161"/>
      <c r="HH154" s="161"/>
      <c r="HI154" s="161"/>
      <c r="HJ154" s="161"/>
      <c r="HK154" s="161"/>
      <c r="HL154" s="161"/>
      <c r="HM154" s="161"/>
      <c r="HN154" s="161"/>
      <c r="HO154" s="161"/>
      <c r="HP154" s="161"/>
      <c r="HQ154" s="161"/>
      <c r="HR154" s="161"/>
      <c r="HS154" s="161"/>
      <c r="HT154" s="161"/>
      <c r="HU154" s="161"/>
      <c r="HV154" s="161"/>
      <c r="HW154" s="161"/>
      <c r="HX154" s="161"/>
      <c r="HY154" s="161"/>
      <c r="HZ154" s="161"/>
      <c r="IA154" s="161"/>
      <c r="IB154" s="161"/>
      <c r="IC154" s="161"/>
      <c r="ID154" s="161"/>
      <c r="IE154" s="161"/>
      <c r="IF154" s="161"/>
      <c r="IG154" s="161"/>
      <c r="IH154" s="161"/>
      <c r="II154" s="161"/>
      <c r="IJ154" s="161"/>
      <c r="IK154" s="161"/>
      <c r="IL154" s="161"/>
      <c r="IM154" s="161"/>
      <c r="IN154" s="161"/>
      <c r="IO154" s="161"/>
      <c r="IP154" s="161"/>
      <c r="IQ154" s="161"/>
      <c r="IR154" s="161"/>
      <c r="IS154" s="161"/>
      <c r="IT154" s="161"/>
      <c r="IU154" s="161"/>
      <c r="IV154" s="161"/>
    </row>
    <row r="155" spans="1:256" s="5" customFormat="1" ht="18" customHeight="1" x14ac:dyDescent="0.4">
      <c r="A155" s="40">
        <v>1</v>
      </c>
      <c r="B155" s="40">
        <v>2</v>
      </c>
      <c r="C155" s="40">
        <v>3</v>
      </c>
      <c r="D155" s="49"/>
      <c r="E155" s="59"/>
      <c r="F155" s="41"/>
      <c r="G155" s="41"/>
      <c r="H155" s="116"/>
      <c r="I155" s="104"/>
      <c r="J155" s="104"/>
      <c r="K155" s="104"/>
      <c r="L155" s="104"/>
      <c r="M155" s="104"/>
      <c r="N155" s="104"/>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c r="IJ155" s="3"/>
      <c r="IK155" s="3"/>
      <c r="IL155" s="3"/>
      <c r="IM155" s="3"/>
      <c r="IN155" s="3"/>
      <c r="IO155" s="3"/>
      <c r="IP155" s="3"/>
      <c r="IQ155" s="3"/>
      <c r="IR155" s="3"/>
      <c r="IS155" s="3"/>
      <c r="IT155" s="3"/>
      <c r="IU155" s="3"/>
      <c r="IV155" s="3"/>
    </row>
    <row r="156" spans="1:256" s="9" customFormat="1" x14ac:dyDescent="0.4">
      <c r="A156" s="105">
        <v>1</v>
      </c>
      <c r="B156" s="65" t="s">
        <v>129</v>
      </c>
      <c r="C156" s="99">
        <v>11000</v>
      </c>
      <c r="D156" s="49"/>
      <c r="E156" s="59"/>
      <c r="F156" s="41"/>
      <c r="G156" s="41"/>
      <c r="H156" s="111"/>
    </row>
    <row r="157" spans="1:256" s="4" customFormat="1" ht="61.2" x14ac:dyDescent="0.4">
      <c r="A157" s="105">
        <v>2</v>
      </c>
      <c r="B157" s="65" t="s">
        <v>97</v>
      </c>
      <c r="C157" s="99">
        <v>13000</v>
      </c>
      <c r="D157" s="39" t="s">
        <v>163</v>
      </c>
      <c r="E157" s="59"/>
      <c r="F157" s="41"/>
      <c r="G157" s="41"/>
      <c r="H157" s="111"/>
    </row>
    <row r="158" spans="1:256" s="6" customFormat="1" x14ac:dyDescent="0.4">
      <c r="A158" s="105">
        <v>3</v>
      </c>
      <c r="B158" s="66"/>
      <c r="C158" s="99"/>
      <c r="D158" s="49"/>
      <c r="E158" s="59"/>
      <c r="F158" s="41"/>
      <c r="G158" s="41"/>
      <c r="H158" s="13"/>
    </row>
    <row r="159" spans="1:256" s="6" customFormat="1" x14ac:dyDescent="0.35">
      <c r="A159" s="105">
        <v>4</v>
      </c>
      <c r="B159" s="66"/>
      <c r="C159" s="99"/>
      <c r="D159" s="49"/>
      <c r="E159" s="35"/>
      <c r="F159" s="49"/>
      <c r="G159" s="49"/>
      <c r="H159" s="115"/>
    </row>
    <row r="160" spans="1:256" s="6" customFormat="1" ht="40.5" customHeight="1" x14ac:dyDescent="0.4">
      <c r="A160" s="60"/>
      <c r="B160" s="131" t="s">
        <v>17</v>
      </c>
      <c r="C160" s="61">
        <f>SUM(C156:C159)</f>
        <v>24000</v>
      </c>
      <c r="D160" s="49"/>
      <c r="E160" s="49"/>
      <c r="F160" s="49"/>
      <c r="G160" s="49"/>
      <c r="H160" s="115"/>
    </row>
    <row r="161" spans="1:256" s="6" customFormat="1" ht="20.399999999999999" x14ac:dyDescent="0.35">
      <c r="A161" s="62"/>
      <c r="B161" s="59"/>
      <c r="C161" s="59"/>
      <c r="D161" s="49"/>
      <c r="E161" s="49"/>
      <c r="F161" s="49"/>
      <c r="G161" s="49"/>
      <c r="H161" s="111"/>
    </row>
    <row r="162" spans="1:256" s="8" customFormat="1" ht="21.6" x14ac:dyDescent="0.45">
      <c r="A162" s="193" t="s">
        <v>95</v>
      </c>
      <c r="B162" s="194"/>
      <c r="C162" s="194"/>
      <c r="D162" s="194"/>
      <c r="E162" s="194"/>
      <c r="F162" s="194"/>
      <c r="G162" s="195"/>
      <c r="H162" s="111"/>
    </row>
    <row r="163" spans="1:256" s="5" customFormat="1" x14ac:dyDescent="0.3">
      <c r="A163" s="34"/>
      <c r="B163" s="165" t="s">
        <v>96</v>
      </c>
      <c r="C163" s="165"/>
      <c r="D163" s="165"/>
      <c r="E163" s="165"/>
      <c r="F163" s="165"/>
      <c r="G163" s="165"/>
      <c r="H163" s="111"/>
    </row>
    <row r="164" spans="1:256" s="5" customFormat="1" ht="28.5" customHeight="1" x14ac:dyDescent="0.3">
      <c r="A164" s="34"/>
      <c r="B164" s="123" t="s">
        <v>85</v>
      </c>
      <c r="C164" s="122"/>
      <c r="D164" s="122"/>
      <c r="E164" s="122"/>
      <c r="F164" s="122"/>
      <c r="G164" s="122"/>
      <c r="H164" s="111"/>
    </row>
    <row r="165" spans="1:256" s="5" customFormat="1" ht="17.25" customHeight="1" x14ac:dyDescent="0.4">
      <c r="A165" s="49"/>
      <c r="B165" s="49"/>
      <c r="C165" s="49"/>
      <c r="D165" s="49"/>
      <c r="E165" s="49"/>
      <c r="F165" s="49"/>
      <c r="G165" s="64" t="s">
        <v>35</v>
      </c>
      <c r="H165" s="111"/>
      <c r="I165" s="13"/>
      <c r="J165" s="13"/>
      <c r="K165" s="13"/>
      <c r="L165" s="13"/>
      <c r="M165" s="13"/>
      <c r="N165" s="13"/>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161"/>
      <c r="BZ165" s="161"/>
      <c r="CA165" s="161"/>
      <c r="CB165" s="161"/>
      <c r="CC165" s="161"/>
      <c r="CD165" s="161"/>
      <c r="CE165" s="161"/>
      <c r="CF165" s="161"/>
      <c r="CG165" s="161"/>
      <c r="CH165" s="161"/>
      <c r="CI165" s="161"/>
      <c r="CJ165" s="161"/>
      <c r="CK165" s="161"/>
      <c r="CL165" s="161"/>
      <c r="CM165" s="161"/>
      <c r="CN165" s="161"/>
      <c r="CO165" s="161"/>
      <c r="CP165" s="161"/>
      <c r="CQ165" s="161"/>
      <c r="CR165" s="161"/>
      <c r="CS165" s="161"/>
      <c r="CT165" s="161"/>
      <c r="CU165" s="161"/>
      <c r="CV165" s="161"/>
      <c r="CW165" s="161"/>
      <c r="CX165" s="161"/>
      <c r="CY165" s="161"/>
      <c r="CZ165" s="161"/>
      <c r="DA165" s="161"/>
      <c r="DB165" s="161"/>
      <c r="DC165" s="161"/>
      <c r="DD165" s="161"/>
      <c r="DE165" s="161"/>
      <c r="DF165" s="161"/>
      <c r="DG165" s="161"/>
      <c r="DH165" s="161"/>
      <c r="DI165" s="161"/>
      <c r="DJ165" s="161"/>
      <c r="DK165" s="161"/>
      <c r="DL165" s="161"/>
      <c r="DM165" s="161"/>
      <c r="DN165" s="161"/>
      <c r="DO165" s="161"/>
      <c r="DP165" s="161"/>
      <c r="DQ165" s="161"/>
      <c r="DR165" s="161"/>
      <c r="DS165" s="161"/>
      <c r="DT165" s="161"/>
      <c r="DU165" s="161"/>
      <c r="DV165" s="161"/>
      <c r="DW165" s="161"/>
      <c r="DX165" s="161"/>
      <c r="DY165" s="161"/>
      <c r="DZ165" s="161"/>
      <c r="EA165" s="161"/>
      <c r="EB165" s="161"/>
      <c r="EC165" s="161"/>
      <c r="ED165" s="161"/>
      <c r="EE165" s="161"/>
      <c r="EF165" s="161"/>
      <c r="EG165" s="161"/>
      <c r="EH165" s="161"/>
      <c r="EI165" s="161"/>
      <c r="EJ165" s="161"/>
      <c r="EK165" s="161"/>
      <c r="EL165" s="161"/>
      <c r="EM165" s="161"/>
      <c r="EN165" s="161"/>
      <c r="EO165" s="161"/>
      <c r="EP165" s="161"/>
      <c r="EQ165" s="161"/>
      <c r="ER165" s="161"/>
      <c r="ES165" s="161"/>
      <c r="ET165" s="161"/>
      <c r="EU165" s="161"/>
      <c r="EV165" s="161"/>
      <c r="EW165" s="161"/>
      <c r="EX165" s="161"/>
      <c r="EY165" s="161"/>
      <c r="EZ165" s="161"/>
      <c r="FA165" s="161"/>
      <c r="FB165" s="161"/>
      <c r="FC165" s="161"/>
      <c r="FD165" s="161"/>
      <c r="FE165" s="161"/>
      <c r="FF165" s="161"/>
      <c r="FG165" s="161"/>
      <c r="FH165" s="161"/>
      <c r="FI165" s="161"/>
      <c r="FJ165" s="161"/>
      <c r="FK165" s="161"/>
      <c r="FL165" s="161"/>
      <c r="FM165" s="161"/>
      <c r="FN165" s="161"/>
      <c r="FO165" s="161"/>
      <c r="FP165" s="161"/>
      <c r="FQ165" s="161"/>
      <c r="FR165" s="161"/>
      <c r="FS165" s="161"/>
      <c r="FT165" s="161"/>
      <c r="FU165" s="161"/>
      <c r="FV165" s="161"/>
      <c r="FW165" s="161"/>
      <c r="FX165" s="161"/>
      <c r="FY165" s="161"/>
      <c r="FZ165" s="161"/>
      <c r="GA165" s="161"/>
      <c r="GB165" s="161"/>
      <c r="GC165" s="161"/>
      <c r="GD165" s="161"/>
      <c r="GE165" s="161"/>
      <c r="GF165" s="161"/>
      <c r="GG165" s="161"/>
      <c r="GH165" s="161"/>
      <c r="GI165" s="161"/>
      <c r="GJ165" s="161"/>
      <c r="GK165" s="161"/>
      <c r="GL165" s="161"/>
      <c r="GM165" s="161"/>
      <c r="GN165" s="161"/>
      <c r="GO165" s="161"/>
      <c r="GP165" s="161"/>
      <c r="GQ165" s="161"/>
      <c r="GR165" s="161"/>
      <c r="GS165" s="161"/>
      <c r="GT165" s="161"/>
      <c r="GU165" s="161"/>
      <c r="GV165" s="161"/>
      <c r="GW165" s="161"/>
      <c r="GX165" s="161"/>
      <c r="GY165" s="161"/>
      <c r="GZ165" s="161"/>
      <c r="HA165" s="161"/>
      <c r="HB165" s="161"/>
      <c r="HC165" s="161"/>
      <c r="HD165" s="161"/>
      <c r="HE165" s="161"/>
      <c r="HF165" s="161"/>
      <c r="HG165" s="161"/>
      <c r="HH165" s="161"/>
      <c r="HI165" s="161"/>
      <c r="HJ165" s="161"/>
      <c r="HK165" s="161"/>
      <c r="HL165" s="161"/>
      <c r="HM165" s="161"/>
      <c r="HN165" s="161"/>
      <c r="HO165" s="161"/>
      <c r="HP165" s="161"/>
      <c r="HQ165" s="161"/>
      <c r="HR165" s="161"/>
      <c r="HS165" s="161"/>
      <c r="HT165" s="161"/>
      <c r="HU165" s="161"/>
      <c r="HV165" s="161"/>
      <c r="HW165" s="161"/>
      <c r="HX165" s="161"/>
      <c r="HY165" s="161"/>
      <c r="HZ165" s="161"/>
      <c r="IA165" s="161"/>
      <c r="IB165" s="161"/>
      <c r="IC165" s="161"/>
      <c r="ID165" s="161"/>
      <c r="IE165" s="161"/>
      <c r="IF165" s="161"/>
      <c r="IG165" s="161"/>
      <c r="IH165" s="161"/>
      <c r="II165" s="161"/>
      <c r="IJ165" s="161"/>
      <c r="IK165" s="161"/>
      <c r="IL165" s="161"/>
      <c r="IM165" s="161"/>
      <c r="IN165" s="161"/>
      <c r="IO165" s="161"/>
      <c r="IP165" s="161"/>
      <c r="IQ165" s="161"/>
      <c r="IR165" s="161"/>
      <c r="IS165" s="161"/>
      <c r="IT165" s="161"/>
      <c r="IU165" s="161"/>
      <c r="IV165" s="161"/>
    </row>
    <row r="166" spans="1:256" s="5" customFormat="1" ht="77.25" customHeight="1" x14ac:dyDescent="0.3">
      <c r="A166" s="128" t="s">
        <v>34</v>
      </c>
      <c r="B166" s="128" t="s">
        <v>36</v>
      </c>
      <c r="C166" s="128" t="s">
        <v>30</v>
      </c>
      <c r="D166" s="128" t="s">
        <v>65</v>
      </c>
      <c r="E166" s="128" t="s">
        <v>38</v>
      </c>
      <c r="F166" s="128" t="s">
        <v>66</v>
      </c>
      <c r="G166" s="128" t="s">
        <v>39</v>
      </c>
      <c r="H166" s="111"/>
      <c r="I166" s="104"/>
      <c r="J166" s="104"/>
      <c r="K166" s="104"/>
      <c r="L166" s="104"/>
      <c r="M166" s="104"/>
      <c r="N166" s="104"/>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c r="IJ166" s="3"/>
      <c r="IK166" s="3"/>
      <c r="IL166" s="3"/>
      <c r="IM166" s="3"/>
      <c r="IN166" s="3"/>
      <c r="IO166" s="3"/>
      <c r="IP166" s="3"/>
      <c r="IQ166" s="3"/>
      <c r="IR166" s="3"/>
      <c r="IS166" s="3"/>
      <c r="IT166" s="3"/>
      <c r="IU166" s="3"/>
      <c r="IV166" s="3"/>
    </row>
    <row r="167" spans="1:256" s="5" customFormat="1" ht="16.8" customHeight="1" x14ac:dyDescent="0.3">
      <c r="A167" s="102">
        <v>1</v>
      </c>
      <c r="B167" s="102">
        <v>2</v>
      </c>
      <c r="C167" s="102">
        <v>3</v>
      </c>
      <c r="D167" s="102">
        <v>4</v>
      </c>
      <c r="E167" s="102">
        <v>5</v>
      </c>
      <c r="F167" s="102">
        <v>6</v>
      </c>
      <c r="G167" s="102">
        <v>7</v>
      </c>
      <c r="H167" s="111"/>
      <c r="I167" s="104"/>
      <c r="J167" s="104"/>
      <c r="K167" s="104"/>
      <c r="L167" s="104"/>
      <c r="M167" s="104"/>
      <c r="N167" s="104"/>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c r="GQ167" s="3"/>
      <c r="GR167" s="3"/>
      <c r="GS167" s="3"/>
      <c r="GT167" s="3"/>
      <c r="GU167" s="3"/>
      <c r="GV167" s="3"/>
      <c r="GW167" s="3"/>
      <c r="GX167" s="3"/>
      <c r="GY167" s="3"/>
      <c r="GZ167" s="3"/>
      <c r="HA167" s="3"/>
      <c r="HB167" s="3"/>
      <c r="HC167" s="3"/>
      <c r="HD167" s="3"/>
      <c r="HE167" s="3"/>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c r="II167" s="3"/>
      <c r="IJ167" s="3"/>
      <c r="IK167" s="3"/>
      <c r="IL167" s="3"/>
      <c r="IM167" s="3"/>
      <c r="IN167" s="3"/>
      <c r="IO167" s="3"/>
      <c r="IP167" s="3"/>
      <c r="IQ167" s="3"/>
      <c r="IR167" s="3"/>
      <c r="IS167" s="3"/>
      <c r="IT167" s="3"/>
      <c r="IU167" s="3"/>
      <c r="IV167" s="3"/>
    </row>
    <row r="168" spans="1:256" s="5" customFormat="1" x14ac:dyDescent="0.3">
      <c r="A168" s="46">
        <v>1</v>
      </c>
      <c r="B168" s="68" t="s">
        <v>204</v>
      </c>
      <c r="C168" s="69" t="s">
        <v>191</v>
      </c>
      <c r="D168" s="70">
        <v>1</v>
      </c>
      <c r="E168" s="71">
        <v>1900</v>
      </c>
      <c r="F168" s="48">
        <f t="shared" ref="F168:F184" si="3">D168*E168</f>
        <v>1900</v>
      </c>
      <c r="G168" s="67">
        <v>2</v>
      </c>
      <c r="H168" s="111"/>
    </row>
    <row r="169" spans="1:256" s="5" customFormat="1" x14ac:dyDescent="0.3">
      <c r="A169" s="46">
        <v>2</v>
      </c>
      <c r="B169" s="68" t="s">
        <v>214</v>
      </c>
      <c r="C169" s="69" t="s">
        <v>191</v>
      </c>
      <c r="D169" s="70">
        <v>1</v>
      </c>
      <c r="E169" s="71">
        <v>1900</v>
      </c>
      <c r="F169" s="48">
        <f t="shared" si="3"/>
        <v>1900</v>
      </c>
      <c r="G169" s="67">
        <v>2</v>
      </c>
      <c r="H169" s="111"/>
    </row>
    <row r="170" spans="1:256" s="5" customFormat="1" x14ac:dyDescent="0.3">
      <c r="A170" s="46">
        <v>3</v>
      </c>
      <c r="B170" s="68" t="s">
        <v>218</v>
      </c>
      <c r="C170" s="69" t="s">
        <v>191</v>
      </c>
      <c r="D170" s="70">
        <v>1</v>
      </c>
      <c r="E170" s="71">
        <v>2000</v>
      </c>
      <c r="F170" s="48">
        <f t="shared" si="3"/>
        <v>2000</v>
      </c>
      <c r="G170" s="67">
        <v>2</v>
      </c>
      <c r="H170" s="111"/>
    </row>
    <row r="171" spans="1:256" s="5" customFormat="1" x14ac:dyDescent="0.3">
      <c r="A171" s="46">
        <v>4</v>
      </c>
      <c r="B171" s="68" t="s">
        <v>219</v>
      </c>
      <c r="C171" s="69" t="s">
        <v>191</v>
      </c>
      <c r="D171" s="70">
        <v>1</v>
      </c>
      <c r="E171" s="71">
        <v>550</v>
      </c>
      <c r="F171" s="48">
        <f t="shared" si="3"/>
        <v>550</v>
      </c>
      <c r="G171" s="67">
        <v>2</v>
      </c>
      <c r="H171" s="111"/>
    </row>
    <row r="172" spans="1:256" s="5" customFormat="1" x14ac:dyDescent="0.3">
      <c r="A172" s="46">
        <v>5</v>
      </c>
      <c r="B172" s="68" t="s">
        <v>225</v>
      </c>
      <c r="C172" s="69" t="s">
        <v>191</v>
      </c>
      <c r="D172" s="70">
        <v>1</v>
      </c>
      <c r="E172" s="71">
        <v>2600</v>
      </c>
      <c r="F172" s="48">
        <f t="shared" si="3"/>
        <v>2600</v>
      </c>
      <c r="G172" s="67">
        <v>2</v>
      </c>
      <c r="H172" s="111"/>
    </row>
    <row r="173" spans="1:256" s="5" customFormat="1" ht="22.5" customHeight="1" x14ac:dyDescent="0.3">
      <c r="A173" s="46">
        <v>6</v>
      </c>
      <c r="B173" s="68" t="s">
        <v>192</v>
      </c>
      <c r="C173" s="69" t="s">
        <v>191</v>
      </c>
      <c r="D173" s="70">
        <v>1</v>
      </c>
      <c r="E173" s="71">
        <v>3840</v>
      </c>
      <c r="F173" s="48">
        <f t="shared" si="3"/>
        <v>3840</v>
      </c>
      <c r="G173" s="67">
        <v>2</v>
      </c>
      <c r="H173" s="111"/>
    </row>
    <row r="174" spans="1:256" s="5" customFormat="1" ht="22.5" customHeight="1" x14ac:dyDescent="0.3">
      <c r="A174" s="46">
        <v>7</v>
      </c>
      <c r="B174" s="68" t="s">
        <v>193</v>
      </c>
      <c r="C174" s="69" t="s">
        <v>191</v>
      </c>
      <c r="D174" s="70">
        <v>1</v>
      </c>
      <c r="E174" s="71">
        <v>2000</v>
      </c>
      <c r="F174" s="48">
        <f t="shared" si="3"/>
        <v>2000</v>
      </c>
      <c r="G174" s="67">
        <v>2</v>
      </c>
      <c r="H174" s="111"/>
    </row>
    <row r="175" spans="1:256" s="5" customFormat="1" ht="22.5" customHeight="1" x14ac:dyDescent="0.3">
      <c r="A175" s="46">
        <v>8</v>
      </c>
      <c r="B175" s="68" t="s">
        <v>194</v>
      </c>
      <c r="C175" s="69" t="s">
        <v>191</v>
      </c>
      <c r="D175" s="70">
        <v>1</v>
      </c>
      <c r="E175" s="71">
        <v>1400</v>
      </c>
      <c r="F175" s="48">
        <f t="shared" si="3"/>
        <v>1400</v>
      </c>
      <c r="G175" s="67">
        <v>2</v>
      </c>
      <c r="H175" s="111"/>
    </row>
    <row r="176" spans="1:256" s="5" customFormat="1" ht="22.5" customHeight="1" x14ac:dyDescent="0.3">
      <c r="A176" s="46">
        <v>9</v>
      </c>
      <c r="B176" s="68" t="s">
        <v>216</v>
      </c>
      <c r="C176" s="69" t="s">
        <v>191</v>
      </c>
      <c r="D176" s="70">
        <v>2</v>
      </c>
      <c r="E176" s="71">
        <v>870</v>
      </c>
      <c r="F176" s="48">
        <f t="shared" si="3"/>
        <v>1740</v>
      </c>
      <c r="G176" s="67">
        <v>3</v>
      </c>
      <c r="H176" s="111"/>
    </row>
    <row r="177" spans="1:256" s="5" customFormat="1" ht="22.5" customHeight="1" x14ac:dyDescent="0.3">
      <c r="A177" s="46">
        <v>10</v>
      </c>
      <c r="B177" s="68" t="s">
        <v>217</v>
      </c>
      <c r="C177" s="69" t="s">
        <v>191</v>
      </c>
      <c r="D177" s="70">
        <v>1</v>
      </c>
      <c r="E177" s="71">
        <v>3200</v>
      </c>
      <c r="F177" s="48">
        <f t="shared" si="3"/>
        <v>3200</v>
      </c>
      <c r="G177" s="67">
        <v>12</v>
      </c>
      <c r="H177" s="111"/>
    </row>
    <row r="178" spans="1:256" s="5" customFormat="1" ht="22.5" customHeight="1" x14ac:dyDescent="0.3">
      <c r="A178" s="46">
        <v>11</v>
      </c>
      <c r="B178" s="68" t="s">
        <v>213</v>
      </c>
      <c r="C178" s="69" t="s">
        <v>191</v>
      </c>
      <c r="D178" s="70">
        <v>1</v>
      </c>
      <c r="E178" s="71">
        <v>2100</v>
      </c>
      <c r="F178" s="48">
        <f t="shared" si="3"/>
        <v>2100</v>
      </c>
      <c r="G178" s="67">
        <v>6</v>
      </c>
      <c r="H178" s="111"/>
    </row>
    <row r="179" spans="1:256" s="5" customFormat="1" ht="22.5" customHeight="1" x14ac:dyDescent="0.3">
      <c r="A179" s="46">
        <v>12</v>
      </c>
      <c r="B179" s="68" t="s">
        <v>199</v>
      </c>
      <c r="C179" s="69" t="s">
        <v>191</v>
      </c>
      <c r="D179" s="70">
        <v>1</v>
      </c>
      <c r="E179" s="71">
        <v>2200</v>
      </c>
      <c r="F179" s="48">
        <f t="shared" si="3"/>
        <v>2200</v>
      </c>
      <c r="G179" s="67">
        <v>6</v>
      </c>
      <c r="H179" s="111"/>
    </row>
    <row r="180" spans="1:256" s="5" customFormat="1" ht="22.5" customHeight="1" x14ac:dyDescent="0.3">
      <c r="A180" s="46">
        <v>13</v>
      </c>
      <c r="B180" s="68" t="s">
        <v>195</v>
      </c>
      <c r="C180" s="69" t="s">
        <v>191</v>
      </c>
      <c r="D180" s="70">
        <v>1</v>
      </c>
      <c r="E180" s="71">
        <v>3780</v>
      </c>
      <c r="F180" s="48">
        <f t="shared" si="3"/>
        <v>3780</v>
      </c>
      <c r="G180" s="67">
        <v>12</v>
      </c>
      <c r="H180" s="111"/>
    </row>
    <row r="181" spans="1:256" s="5" customFormat="1" ht="22.5" customHeight="1" x14ac:dyDescent="0.3">
      <c r="A181" s="46">
        <v>14</v>
      </c>
      <c r="B181" s="68" t="s">
        <v>196</v>
      </c>
      <c r="C181" s="69" t="s">
        <v>191</v>
      </c>
      <c r="D181" s="70">
        <v>1</v>
      </c>
      <c r="E181" s="71">
        <v>1600</v>
      </c>
      <c r="F181" s="48">
        <f t="shared" si="3"/>
        <v>1600</v>
      </c>
      <c r="G181" s="67">
        <v>12</v>
      </c>
      <c r="H181" s="111"/>
    </row>
    <row r="182" spans="1:256" s="5" customFormat="1" ht="22.5" customHeight="1" x14ac:dyDescent="0.3">
      <c r="A182" s="46">
        <v>15</v>
      </c>
      <c r="B182" s="68" t="s">
        <v>197</v>
      </c>
      <c r="C182" s="69" t="s">
        <v>191</v>
      </c>
      <c r="D182" s="70">
        <v>1</v>
      </c>
      <c r="E182" s="71">
        <v>3780</v>
      </c>
      <c r="F182" s="48">
        <f t="shared" si="3"/>
        <v>3780</v>
      </c>
      <c r="G182" s="67">
        <v>12</v>
      </c>
      <c r="H182" s="111"/>
    </row>
    <row r="183" spans="1:256" s="5" customFormat="1" ht="22.5" customHeight="1" x14ac:dyDescent="0.3">
      <c r="A183" s="46">
        <v>16</v>
      </c>
      <c r="B183" s="68" t="s">
        <v>220</v>
      </c>
      <c r="C183" s="69" t="s">
        <v>191</v>
      </c>
      <c r="D183" s="70">
        <v>1</v>
      </c>
      <c r="E183" s="71">
        <v>2125</v>
      </c>
      <c r="F183" s="48">
        <f>D183*E183</f>
        <v>2125</v>
      </c>
      <c r="G183" s="67">
        <v>1</v>
      </c>
      <c r="H183" s="111"/>
    </row>
    <row r="184" spans="1:256" s="5" customFormat="1" ht="22.5" customHeight="1" x14ac:dyDescent="0.3">
      <c r="A184" s="46">
        <v>17</v>
      </c>
      <c r="B184" s="68" t="s">
        <v>223</v>
      </c>
      <c r="C184" s="69" t="s">
        <v>191</v>
      </c>
      <c r="D184" s="70">
        <v>1</v>
      </c>
      <c r="E184" s="71">
        <v>1800</v>
      </c>
      <c r="F184" s="48">
        <f t="shared" si="3"/>
        <v>1800</v>
      </c>
      <c r="G184" s="67">
        <v>2</v>
      </c>
      <c r="H184" s="111"/>
    </row>
    <row r="185" spans="1:256" s="5" customFormat="1" ht="22.5" customHeight="1" x14ac:dyDescent="0.25">
      <c r="A185" s="46">
        <v>18</v>
      </c>
      <c r="B185" s="68" t="s">
        <v>198</v>
      </c>
      <c r="C185" s="69" t="s">
        <v>191</v>
      </c>
      <c r="D185" s="70">
        <v>1</v>
      </c>
      <c r="E185" s="71">
        <v>1400</v>
      </c>
      <c r="F185" s="48">
        <f>D185*E185</f>
        <v>1400</v>
      </c>
      <c r="G185" s="67">
        <v>2</v>
      </c>
      <c r="H185" s="13"/>
    </row>
    <row r="186" spans="1:256" s="5" customFormat="1" ht="30" customHeight="1" x14ac:dyDescent="0.3">
      <c r="A186" s="60"/>
      <c r="B186" s="131" t="s">
        <v>17</v>
      </c>
      <c r="C186" s="48"/>
      <c r="D186" s="48"/>
      <c r="E186" s="48"/>
      <c r="F186" s="48">
        <f>SUM(F167:F185)</f>
        <v>39921</v>
      </c>
      <c r="G186" s="72"/>
      <c r="H186" s="111"/>
    </row>
    <row r="187" spans="1:256" s="5" customFormat="1" ht="22.5" customHeight="1" x14ac:dyDescent="0.35">
      <c r="A187" s="49"/>
      <c r="B187" s="73"/>
      <c r="C187" s="49"/>
      <c r="D187" s="74"/>
      <c r="E187" s="75"/>
      <c r="F187" s="49"/>
      <c r="G187" s="49"/>
      <c r="H187" s="118"/>
    </row>
    <row r="188" spans="1:256" s="5" customFormat="1" ht="22.5" customHeight="1" x14ac:dyDescent="0.3">
      <c r="A188" s="225" t="s">
        <v>81</v>
      </c>
      <c r="B188" s="226"/>
      <c r="C188" s="226"/>
      <c r="D188" s="226"/>
      <c r="E188" s="226"/>
      <c r="F188" s="226"/>
      <c r="G188" s="227"/>
      <c r="H188" s="118"/>
    </row>
    <row r="189" spans="1:256" s="5" customFormat="1" ht="22.5" customHeight="1" x14ac:dyDescent="0.45">
      <c r="A189" s="193" t="s">
        <v>42</v>
      </c>
      <c r="B189" s="194"/>
      <c r="C189" s="194"/>
      <c r="D189" s="194"/>
      <c r="E189" s="194"/>
      <c r="F189" s="194"/>
      <c r="G189" s="195"/>
      <c r="H189" s="118"/>
    </row>
    <row r="190" spans="1:256" s="5" customFormat="1" ht="28.5" customHeight="1" x14ac:dyDescent="0.4">
      <c r="A190" s="76"/>
      <c r="B190" s="76"/>
      <c r="C190" s="51" t="s">
        <v>40</v>
      </c>
      <c r="D190" s="49"/>
      <c r="E190" s="58"/>
      <c r="F190" s="76"/>
      <c r="G190" s="49"/>
      <c r="H190" s="118"/>
    </row>
    <row r="191" spans="1:256" s="6" customFormat="1" ht="34.5" customHeight="1" x14ac:dyDescent="0.35">
      <c r="A191" s="53" t="s">
        <v>34</v>
      </c>
      <c r="B191" s="53" t="s">
        <v>41</v>
      </c>
      <c r="C191" s="53" t="s">
        <v>21</v>
      </c>
      <c r="D191" s="49"/>
      <c r="E191" s="49"/>
      <c r="F191" s="49"/>
      <c r="G191" s="49"/>
      <c r="H191" s="118"/>
      <c r="I191" s="13"/>
      <c r="J191" s="13"/>
      <c r="K191" s="13"/>
      <c r="L191" s="13"/>
      <c r="M191" s="13"/>
      <c r="N191" s="13"/>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c r="AR191" s="161"/>
      <c r="AS191" s="161"/>
      <c r="AT191" s="161"/>
      <c r="AU191" s="161"/>
      <c r="AV191" s="161"/>
      <c r="AW191" s="161"/>
      <c r="AX191" s="161"/>
      <c r="AY191" s="161"/>
      <c r="AZ191" s="161"/>
      <c r="BA191" s="161"/>
      <c r="BB191" s="161"/>
      <c r="BC191" s="161"/>
      <c r="BD191" s="161"/>
      <c r="BE191" s="161"/>
      <c r="BF191" s="161"/>
      <c r="BG191" s="161"/>
      <c r="BH191" s="161"/>
      <c r="BI191" s="161"/>
      <c r="BJ191" s="161"/>
      <c r="BK191" s="161"/>
      <c r="BL191" s="161"/>
      <c r="BM191" s="161"/>
      <c r="BN191" s="161"/>
      <c r="BO191" s="161"/>
      <c r="BP191" s="161"/>
      <c r="BQ191" s="161"/>
      <c r="BR191" s="161"/>
      <c r="BS191" s="161"/>
      <c r="BT191" s="161"/>
      <c r="BU191" s="161"/>
      <c r="BV191" s="161"/>
      <c r="BW191" s="161"/>
      <c r="BX191" s="161"/>
      <c r="BY191" s="161"/>
      <c r="BZ191" s="161"/>
      <c r="CA191" s="161"/>
      <c r="CB191" s="161"/>
      <c r="CC191" s="161"/>
      <c r="CD191" s="161"/>
      <c r="CE191" s="161"/>
      <c r="CF191" s="161"/>
      <c r="CG191" s="161"/>
      <c r="CH191" s="161"/>
      <c r="CI191" s="161"/>
      <c r="CJ191" s="161"/>
      <c r="CK191" s="161"/>
      <c r="CL191" s="161"/>
      <c r="CM191" s="161"/>
      <c r="CN191" s="161"/>
      <c r="CO191" s="161"/>
      <c r="CP191" s="161"/>
      <c r="CQ191" s="161"/>
      <c r="CR191" s="161"/>
      <c r="CS191" s="161"/>
      <c r="CT191" s="161"/>
      <c r="CU191" s="161"/>
      <c r="CV191" s="161"/>
      <c r="CW191" s="161"/>
      <c r="CX191" s="161"/>
      <c r="CY191" s="161"/>
      <c r="CZ191" s="161"/>
      <c r="DA191" s="161"/>
      <c r="DB191" s="161"/>
      <c r="DC191" s="161"/>
      <c r="DD191" s="161"/>
      <c r="DE191" s="161"/>
      <c r="DF191" s="161"/>
      <c r="DG191" s="161"/>
      <c r="DH191" s="161"/>
      <c r="DI191" s="161"/>
      <c r="DJ191" s="161"/>
      <c r="DK191" s="161"/>
      <c r="DL191" s="161"/>
      <c r="DM191" s="161"/>
      <c r="DN191" s="161"/>
      <c r="DO191" s="161"/>
      <c r="DP191" s="161"/>
      <c r="DQ191" s="161"/>
      <c r="DR191" s="161"/>
      <c r="DS191" s="161"/>
      <c r="DT191" s="161"/>
      <c r="DU191" s="161"/>
      <c r="DV191" s="161"/>
      <c r="DW191" s="161"/>
      <c r="DX191" s="161"/>
      <c r="DY191" s="161"/>
      <c r="DZ191" s="161"/>
      <c r="EA191" s="161"/>
      <c r="EB191" s="161"/>
      <c r="EC191" s="161"/>
      <c r="ED191" s="161"/>
      <c r="EE191" s="161"/>
      <c r="EF191" s="161"/>
      <c r="EG191" s="161"/>
      <c r="EH191" s="161"/>
      <c r="EI191" s="161"/>
      <c r="EJ191" s="161"/>
      <c r="EK191" s="161"/>
      <c r="EL191" s="161"/>
      <c r="EM191" s="161"/>
      <c r="EN191" s="161"/>
      <c r="EO191" s="161"/>
      <c r="EP191" s="161"/>
      <c r="EQ191" s="161"/>
      <c r="ER191" s="161"/>
      <c r="ES191" s="161"/>
      <c r="ET191" s="161"/>
      <c r="EU191" s="161"/>
      <c r="EV191" s="161"/>
      <c r="EW191" s="161"/>
      <c r="EX191" s="161"/>
      <c r="EY191" s="161"/>
      <c r="EZ191" s="161"/>
      <c r="FA191" s="161"/>
      <c r="FB191" s="161"/>
      <c r="FC191" s="161"/>
      <c r="FD191" s="161"/>
      <c r="FE191" s="161"/>
      <c r="FF191" s="161"/>
      <c r="FG191" s="161"/>
      <c r="FH191" s="161"/>
      <c r="FI191" s="161"/>
      <c r="FJ191" s="161"/>
      <c r="FK191" s="161"/>
      <c r="FL191" s="161"/>
      <c r="FM191" s="161"/>
      <c r="FN191" s="161"/>
      <c r="FO191" s="161"/>
      <c r="FP191" s="161"/>
      <c r="FQ191" s="161"/>
      <c r="FR191" s="161"/>
      <c r="FS191" s="161"/>
      <c r="FT191" s="161"/>
      <c r="FU191" s="161"/>
      <c r="FV191" s="161"/>
      <c r="FW191" s="161"/>
      <c r="FX191" s="161"/>
      <c r="FY191" s="161"/>
      <c r="FZ191" s="161"/>
      <c r="GA191" s="161"/>
      <c r="GB191" s="161"/>
      <c r="GC191" s="161"/>
      <c r="GD191" s="161"/>
      <c r="GE191" s="161"/>
      <c r="GF191" s="161"/>
      <c r="GG191" s="161"/>
      <c r="GH191" s="161"/>
      <c r="GI191" s="161"/>
      <c r="GJ191" s="161"/>
      <c r="GK191" s="161"/>
      <c r="GL191" s="161"/>
      <c r="GM191" s="161"/>
      <c r="GN191" s="161"/>
      <c r="GO191" s="161"/>
      <c r="GP191" s="161"/>
      <c r="GQ191" s="161"/>
      <c r="GR191" s="161"/>
      <c r="GS191" s="161"/>
      <c r="GT191" s="161"/>
      <c r="GU191" s="161"/>
      <c r="GV191" s="161"/>
      <c r="GW191" s="161"/>
      <c r="GX191" s="161"/>
      <c r="GY191" s="161"/>
      <c r="GZ191" s="161"/>
      <c r="HA191" s="161"/>
      <c r="HB191" s="161"/>
      <c r="HC191" s="161"/>
      <c r="HD191" s="161"/>
      <c r="HE191" s="161"/>
      <c r="HF191" s="161"/>
      <c r="HG191" s="161"/>
      <c r="HH191" s="161"/>
      <c r="HI191" s="161"/>
      <c r="HJ191" s="161"/>
      <c r="HK191" s="161"/>
      <c r="HL191" s="161"/>
      <c r="HM191" s="161"/>
      <c r="HN191" s="161"/>
      <c r="HO191" s="161"/>
      <c r="HP191" s="161"/>
      <c r="HQ191" s="161"/>
      <c r="HR191" s="161"/>
      <c r="HS191" s="161"/>
      <c r="HT191" s="161"/>
      <c r="HU191" s="161"/>
      <c r="HV191" s="161"/>
      <c r="HW191" s="161"/>
      <c r="HX191" s="161"/>
      <c r="HY191" s="161"/>
      <c r="HZ191" s="161"/>
      <c r="IA191" s="161"/>
      <c r="IB191" s="161"/>
      <c r="IC191" s="161"/>
      <c r="ID191" s="161"/>
      <c r="IE191" s="161"/>
      <c r="IF191" s="161"/>
      <c r="IG191" s="161"/>
      <c r="IH191" s="161"/>
      <c r="II191" s="161"/>
      <c r="IJ191" s="161"/>
      <c r="IK191" s="161"/>
      <c r="IL191" s="161"/>
      <c r="IM191" s="161"/>
      <c r="IN191" s="161"/>
      <c r="IO191" s="161"/>
      <c r="IP191" s="161"/>
      <c r="IQ191" s="161"/>
      <c r="IR191" s="161"/>
      <c r="IS191" s="161"/>
      <c r="IT191" s="161"/>
      <c r="IU191" s="161"/>
      <c r="IV191" s="161"/>
    </row>
    <row r="192" spans="1:256" s="6" customFormat="1" ht="34.5" customHeight="1" x14ac:dyDescent="0.4">
      <c r="A192" s="40">
        <v>1</v>
      </c>
      <c r="B192" s="40">
        <v>2</v>
      </c>
      <c r="C192" s="40">
        <v>3</v>
      </c>
      <c r="D192" s="49"/>
      <c r="E192" s="49"/>
      <c r="F192" s="49"/>
      <c r="G192" s="49"/>
      <c r="H192" s="118"/>
      <c r="I192" s="104"/>
      <c r="J192" s="104"/>
      <c r="K192" s="104"/>
      <c r="L192" s="104"/>
      <c r="M192" s="104"/>
      <c r="N192" s="104"/>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c r="IR192" s="3"/>
      <c r="IS192" s="3"/>
      <c r="IT192" s="3"/>
      <c r="IU192" s="3"/>
      <c r="IV192" s="3"/>
    </row>
    <row r="193" spans="1:256" s="5" customFormat="1" ht="29.25" customHeight="1" x14ac:dyDescent="0.35">
      <c r="A193" s="38">
        <v>1</v>
      </c>
      <c r="B193" s="77" t="s">
        <v>67</v>
      </c>
      <c r="C193" s="78">
        <f t="array" ref="C193">SUM(IF(F168:F175&gt;0,F168:F175/G168:G175+0.00000000000001,0))</f>
        <v>8095</v>
      </c>
      <c r="D193" s="73"/>
      <c r="E193" s="73"/>
      <c r="F193" s="73"/>
      <c r="G193" s="73"/>
      <c r="H193" s="118"/>
    </row>
    <row r="194" spans="1:256" s="5" customFormat="1" x14ac:dyDescent="0.35">
      <c r="A194" s="38">
        <v>2</v>
      </c>
      <c r="B194" s="77" t="s">
        <v>130</v>
      </c>
      <c r="C194" s="78">
        <f>C156</f>
        <v>11000</v>
      </c>
      <c r="D194" s="73"/>
      <c r="E194" s="73"/>
      <c r="F194" s="73"/>
      <c r="G194" s="73"/>
      <c r="H194" s="118"/>
    </row>
    <row r="195" spans="1:256" s="5" customFormat="1" ht="61.2" x14ac:dyDescent="0.35">
      <c r="A195" s="103">
        <v>3</v>
      </c>
      <c r="B195" s="77" t="s">
        <v>97</v>
      </c>
      <c r="C195" s="78">
        <f>C157</f>
        <v>13000</v>
      </c>
      <c r="D195" s="73"/>
      <c r="E195" s="73"/>
      <c r="F195" s="73"/>
      <c r="G195" s="73"/>
      <c r="H195" s="118"/>
    </row>
    <row r="196" spans="1:256" s="10" customFormat="1" ht="44.25" customHeight="1" x14ac:dyDescent="0.35">
      <c r="A196" s="103">
        <v>4</v>
      </c>
      <c r="B196" s="77" t="s">
        <v>71</v>
      </c>
      <c r="C196" s="78">
        <f>G67</f>
        <v>0</v>
      </c>
      <c r="D196" s="73"/>
      <c r="E196" s="73"/>
      <c r="F196" s="73"/>
      <c r="G196" s="73"/>
      <c r="H196" s="111"/>
    </row>
    <row r="197" spans="1:256" s="10" customFormat="1" ht="27" customHeight="1" x14ac:dyDescent="0.35">
      <c r="A197" s="103">
        <v>5</v>
      </c>
      <c r="B197" s="77" t="s">
        <v>77</v>
      </c>
      <c r="C197" s="78">
        <f>C160-C156-C157</f>
        <v>0</v>
      </c>
      <c r="D197" s="73"/>
      <c r="E197" s="73"/>
      <c r="F197" s="73"/>
      <c r="G197" s="73"/>
      <c r="H197" s="115"/>
    </row>
    <row r="198" spans="1:256" s="10" customFormat="1" ht="36.75" customHeight="1" x14ac:dyDescent="0.35">
      <c r="A198" s="103">
        <v>6</v>
      </c>
      <c r="B198" s="79" t="s">
        <v>80</v>
      </c>
      <c r="C198" s="78">
        <f>SUM(C193:C197)</f>
        <v>32095</v>
      </c>
      <c r="D198" s="73"/>
      <c r="E198" s="73"/>
      <c r="F198" s="73"/>
      <c r="G198" s="73"/>
      <c r="H198" s="111"/>
    </row>
    <row r="199" spans="1:256" s="10" customFormat="1" ht="49.95" customHeight="1" x14ac:dyDescent="0.35">
      <c r="A199" s="103">
        <v>7</v>
      </c>
      <c r="B199" s="77" t="s">
        <v>45</v>
      </c>
      <c r="C199" s="78">
        <f>IF(D217=0,0,C198/D217)</f>
        <v>1689.2105263157894</v>
      </c>
      <c r="D199" s="73"/>
      <c r="E199" s="73"/>
      <c r="F199" s="73"/>
      <c r="G199" s="73"/>
      <c r="H199" s="111"/>
    </row>
    <row r="200" spans="1:256" s="10" customFormat="1" ht="23.25" customHeight="1" x14ac:dyDescent="0.35">
      <c r="A200" s="49"/>
      <c r="B200" s="73"/>
      <c r="C200" s="49"/>
      <c r="D200" s="49"/>
      <c r="E200" s="49"/>
      <c r="F200" s="49"/>
      <c r="G200" s="49"/>
      <c r="H200" s="114"/>
    </row>
    <row r="201" spans="1:256" s="10" customFormat="1" ht="24.6" customHeight="1" x14ac:dyDescent="0.45">
      <c r="A201" s="193" t="s">
        <v>43</v>
      </c>
      <c r="B201" s="194"/>
      <c r="C201" s="194"/>
      <c r="D201" s="194"/>
      <c r="E201" s="194"/>
      <c r="F201" s="194"/>
      <c r="G201" s="195"/>
      <c r="H201" s="111"/>
    </row>
    <row r="202" spans="1:256" s="10" customFormat="1" ht="21.6" customHeight="1" x14ac:dyDescent="0.4">
      <c r="A202" s="49"/>
      <c r="B202" s="49"/>
      <c r="C202" s="51" t="s">
        <v>44</v>
      </c>
      <c r="D202" s="49"/>
      <c r="E202" s="49"/>
      <c r="F202" s="49"/>
      <c r="G202" s="49"/>
      <c r="H202" s="111"/>
    </row>
    <row r="203" spans="1:256" s="5" customFormat="1" ht="42" x14ac:dyDescent="0.35">
      <c r="A203" s="53" t="s">
        <v>34</v>
      </c>
      <c r="B203" s="53" t="s">
        <v>6</v>
      </c>
      <c r="C203" s="53" t="s">
        <v>7</v>
      </c>
      <c r="D203" s="49"/>
      <c r="E203" s="49"/>
      <c r="F203" s="49"/>
      <c r="G203" s="49"/>
      <c r="H203" s="111"/>
    </row>
    <row r="204" spans="1:256" s="6" customFormat="1" ht="23.25" customHeight="1" x14ac:dyDescent="0.3">
      <c r="A204" s="53">
        <v>1</v>
      </c>
      <c r="B204" s="53">
        <v>2</v>
      </c>
      <c r="C204" s="53">
        <v>3</v>
      </c>
      <c r="D204" s="57"/>
      <c r="E204" s="57"/>
      <c r="F204" s="57"/>
      <c r="G204" s="57"/>
      <c r="H204" s="111"/>
      <c r="I204" s="104"/>
      <c r="J204" s="104"/>
      <c r="K204" s="104"/>
      <c r="L204" s="104"/>
      <c r="M204" s="104"/>
      <c r="N204" s="104"/>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c r="IM204" s="3"/>
      <c r="IN204" s="3"/>
      <c r="IO204" s="3"/>
      <c r="IP204" s="3"/>
      <c r="IQ204" s="3"/>
      <c r="IR204" s="3"/>
      <c r="IS204" s="3"/>
      <c r="IT204" s="3"/>
      <c r="IU204" s="3"/>
      <c r="IV204" s="3"/>
    </row>
    <row r="205" spans="1:256" s="5" customFormat="1" ht="17.25" customHeight="1" x14ac:dyDescent="0.35">
      <c r="A205" s="38">
        <v>1</v>
      </c>
      <c r="B205" s="80" t="s">
        <v>116</v>
      </c>
      <c r="C205" s="81">
        <f>C199</f>
        <v>1689.2105263157894</v>
      </c>
      <c r="D205" s="49"/>
      <c r="E205" s="49"/>
      <c r="F205" s="49"/>
      <c r="G205" s="49"/>
      <c r="H205" s="111"/>
    </row>
    <row r="206" spans="1:256" s="5" customFormat="1" x14ac:dyDescent="0.35">
      <c r="A206" s="38">
        <v>2</v>
      </c>
      <c r="B206" s="80" t="s">
        <v>47</v>
      </c>
      <c r="C206" s="82">
        <v>0.2</v>
      </c>
      <c r="D206" s="49"/>
      <c r="E206" s="49"/>
      <c r="F206" s="49"/>
      <c r="G206" s="49"/>
      <c r="H206" s="111"/>
    </row>
    <row r="207" spans="1:256" s="7" customFormat="1" ht="40.799999999999997" x14ac:dyDescent="0.35">
      <c r="A207" s="38">
        <v>3</v>
      </c>
      <c r="B207" s="80" t="s">
        <v>46</v>
      </c>
      <c r="C207" s="81">
        <f>C205*C206</f>
        <v>337.84210526315792</v>
      </c>
      <c r="D207" s="49"/>
      <c r="E207" s="49"/>
      <c r="F207" s="49"/>
      <c r="G207" s="49"/>
      <c r="H207" s="115"/>
    </row>
    <row r="208" spans="1:256" s="5" customFormat="1" ht="43.5" customHeight="1" x14ac:dyDescent="0.35">
      <c r="A208" s="38">
        <v>4</v>
      </c>
      <c r="B208" s="80" t="s">
        <v>50</v>
      </c>
      <c r="C208" s="81">
        <f>C205+C207</f>
        <v>2027.0526315789473</v>
      </c>
      <c r="D208" s="49"/>
      <c r="E208" s="49"/>
      <c r="F208" s="49"/>
      <c r="G208" s="49"/>
      <c r="H208" s="115"/>
    </row>
    <row r="209" spans="1:256" s="5" customFormat="1" ht="43.5" customHeight="1" x14ac:dyDescent="0.35">
      <c r="A209" s="38">
        <v>5</v>
      </c>
      <c r="B209" s="83" t="s">
        <v>48</v>
      </c>
      <c r="C209" s="84">
        <v>3000</v>
      </c>
      <c r="D209" s="49"/>
      <c r="E209" s="49"/>
      <c r="F209" s="49"/>
      <c r="G209" s="49"/>
      <c r="H209" s="111"/>
    </row>
    <row r="210" spans="1:256" s="5" customFormat="1" ht="43.5" customHeight="1" x14ac:dyDescent="0.35">
      <c r="A210" s="85"/>
      <c r="B210" s="49"/>
      <c r="C210" s="49"/>
      <c r="D210" s="49"/>
      <c r="E210" s="49"/>
      <c r="F210" s="49"/>
      <c r="G210" s="49"/>
      <c r="H210" s="112"/>
    </row>
    <row r="211" spans="1:256" s="5" customFormat="1" ht="43.5" customHeight="1" x14ac:dyDescent="0.3">
      <c r="A211" s="222" t="s">
        <v>49</v>
      </c>
      <c r="B211" s="223"/>
      <c r="C211" s="223"/>
      <c r="D211" s="223"/>
      <c r="E211" s="223"/>
      <c r="F211" s="223"/>
      <c r="G211" s="224"/>
      <c r="H211" s="111"/>
    </row>
    <row r="212" spans="1:256" s="5" customFormat="1" ht="25.2" customHeight="1" x14ac:dyDescent="0.45">
      <c r="A212" s="193" t="s">
        <v>8</v>
      </c>
      <c r="B212" s="194"/>
      <c r="C212" s="194"/>
      <c r="D212" s="194"/>
      <c r="E212" s="194"/>
      <c r="F212" s="194"/>
      <c r="G212" s="195"/>
      <c r="H212" s="111"/>
    </row>
    <row r="213" spans="1:256" s="5" customFormat="1" ht="30.75" customHeight="1" x14ac:dyDescent="0.4">
      <c r="A213" s="49"/>
      <c r="B213" s="58"/>
      <c r="C213" s="58"/>
      <c r="D213" s="64" t="s">
        <v>51</v>
      </c>
      <c r="E213" s="49"/>
      <c r="F213" s="49"/>
      <c r="G213" s="49"/>
      <c r="H213" s="111"/>
    </row>
    <row r="214" spans="1:256" s="6" customFormat="1" ht="28.5" customHeight="1" x14ac:dyDescent="0.3">
      <c r="A214" s="53" t="s">
        <v>34</v>
      </c>
      <c r="B214" s="219" t="s">
        <v>52</v>
      </c>
      <c r="C214" s="219"/>
      <c r="D214" s="53"/>
      <c r="E214" s="39"/>
      <c r="F214" s="39"/>
      <c r="G214" s="39"/>
      <c r="H214" s="111"/>
      <c r="I214" s="104"/>
      <c r="J214" s="104"/>
      <c r="K214" s="104"/>
      <c r="L214" s="104"/>
      <c r="M214" s="104"/>
      <c r="N214" s="104"/>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M214" s="3"/>
      <c r="IN214" s="3"/>
      <c r="IO214" s="3"/>
      <c r="IP214" s="3"/>
      <c r="IQ214" s="3"/>
      <c r="IR214" s="3"/>
      <c r="IS214" s="3"/>
      <c r="IT214" s="3"/>
      <c r="IU214" s="3"/>
      <c r="IV214" s="3"/>
    </row>
    <row r="215" spans="1:256" s="6" customFormat="1" ht="27.75" customHeight="1" x14ac:dyDescent="0.35">
      <c r="A215" s="127">
        <v>1</v>
      </c>
      <c r="B215" s="127">
        <v>2</v>
      </c>
      <c r="C215" s="127">
        <v>3</v>
      </c>
      <c r="D215" s="127">
        <v>4</v>
      </c>
      <c r="E215" s="49"/>
      <c r="F215" s="49"/>
      <c r="G215" s="49"/>
      <c r="H215" s="111"/>
      <c r="I215" s="104"/>
      <c r="J215" s="104"/>
      <c r="K215" s="104"/>
      <c r="L215" s="104"/>
      <c r="M215" s="104"/>
      <c r="N215" s="104"/>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c r="IJ215" s="3"/>
      <c r="IK215" s="3"/>
      <c r="IL215" s="3"/>
      <c r="IM215" s="3"/>
      <c r="IN215" s="3"/>
      <c r="IO215" s="3"/>
      <c r="IP215" s="3"/>
      <c r="IQ215" s="3"/>
      <c r="IR215" s="3"/>
      <c r="IS215" s="3"/>
      <c r="IT215" s="3"/>
      <c r="IU215" s="3"/>
      <c r="IV215" s="3"/>
    </row>
    <row r="216" spans="1:256" s="5" customFormat="1" x14ac:dyDescent="0.35">
      <c r="A216" s="221">
        <v>1</v>
      </c>
      <c r="B216" s="220" t="s">
        <v>53</v>
      </c>
      <c r="C216" s="86" t="s">
        <v>78</v>
      </c>
      <c r="D216" s="71" t="s">
        <v>240</v>
      </c>
      <c r="E216" s="49"/>
      <c r="F216" s="49"/>
      <c r="G216" s="49"/>
      <c r="H216" s="111"/>
    </row>
    <row r="217" spans="1:256" s="4" customFormat="1" x14ac:dyDescent="0.35">
      <c r="A217" s="221"/>
      <c r="B217" s="220"/>
      <c r="C217" s="86" t="s">
        <v>37</v>
      </c>
      <c r="D217" s="70">
        <f>'План продаж'!D11</f>
        <v>19</v>
      </c>
      <c r="E217" s="49"/>
      <c r="F217" s="49"/>
      <c r="G217" s="49"/>
      <c r="H217" s="115"/>
    </row>
    <row r="218" spans="1:256" s="5" customFormat="1" x14ac:dyDescent="0.35">
      <c r="A218" s="38">
        <v>2</v>
      </c>
      <c r="B218" s="220" t="s">
        <v>57</v>
      </c>
      <c r="C218" s="220"/>
      <c r="D218" s="96" t="s">
        <v>117</v>
      </c>
      <c r="E218" s="49"/>
      <c r="F218" s="49"/>
      <c r="G218" s="49"/>
      <c r="H218" s="115"/>
    </row>
    <row r="219" spans="1:256" s="5" customFormat="1" ht="25.5" customHeight="1" x14ac:dyDescent="0.35">
      <c r="A219" s="38">
        <v>3</v>
      </c>
      <c r="B219" s="220" t="s">
        <v>59</v>
      </c>
      <c r="C219" s="220"/>
      <c r="D219" s="81">
        <f>'План продаж'!E11</f>
        <v>66500</v>
      </c>
      <c r="E219" s="49"/>
      <c r="F219" s="49"/>
      <c r="G219" s="49"/>
      <c r="H219" s="115"/>
    </row>
    <row r="220" spans="1:256" s="5" customFormat="1" ht="25.5" customHeight="1" x14ac:dyDescent="0.35">
      <c r="A220" s="75"/>
      <c r="B220" s="49"/>
      <c r="C220" s="49"/>
      <c r="D220" s="49"/>
      <c r="E220" s="49"/>
      <c r="F220" s="49"/>
      <c r="G220" s="49"/>
      <c r="H220" s="115"/>
    </row>
    <row r="221" spans="1:256" s="5" customFormat="1" ht="28.5" customHeight="1" x14ac:dyDescent="0.45">
      <c r="A221" s="193" t="s">
        <v>9</v>
      </c>
      <c r="B221" s="194"/>
      <c r="C221" s="194"/>
      <c r="D221" s="194"/>
      <c r="E221" s="194"/>
      <c r="F221" s="194"/>
      <c r="G221" s="195"/>
      <c r="H221" s="115"/>
    </row>
    <row r="222" spans="1:256" s="5" customFormat="1" ht="45.75" customHeight="1" thickBot="1" x14ac:dyDescent="0.35">
      <c r="A222" s="34"/>
      <c r="B222" s="34"/>
      <c r="C222" s="34"/>
      <c r="D222" s="34"/>
      <c r="E222" s="34"/>
      <c r="F222" s="34"/>
      <c r="G222" s="34"/>
      <c r="H222" s="111"/>
    </row>
    <row r="223" spans="1:256" s="5" customFormat="1" ht="30" customHeight="1" thickTop="1" thickBot="1" x14ac:dyDescent="0.4">
      <c r="A223" s="34"/>
      <c r="B223" s="83" t="s">
        <v>128</v>
      </c>
      <c r="C223" s="87">
        <v>4</v>
      </c>
      <c r="D223" s="88" t="str">
        <f>IF(C223=4,"НПД 4%",IF(C223=6,"НПД/УСН 6%",IF(C223=15,"УСН 15%",0)))</f>
        <v>НПД 4%</v>
      </c>
      <c r="E223" s="49"/>
      <c r="F223" s="34"/>
      <c r="G223" s="34"/>
      <c r="H223" s="112"/>
    </row>
    <row r="224" spans="1:256" s="5" customFormat="1" ht="25.5" customHeight="1" thickTop="1" x14ac:dyDescent="0.3">
      <c r="A224" s="34"/>
      <c r="B224" s="228" t="s">
        <v>98</v>
      </c>
      <c r="C224" s="228"/>
      <c r="D224" s="228"/>
      <c r="E224" s="34"/>
      <c r="F224" s="34"/>
      <c r="G224" s="34"/>
      <c r="H224" s="111"/>
    </row>
    <row r="225" spans="1:8" s="5" customFormat="1" ht="15.9" customHeight="1" x14ac:dyDescent="0.3">
      <c r="A225" s="34"/>
      <c r="B225" s="34"/>
      <c r="C225" s="34"/>
      <c r="D225" s="34"/>
      <c r="E225" s="34"/>
      <c r="F225" s="34"/>
      <c r="G225" s="34"/>
      <c r="H225" s="111"/>
    </row>
    <row r="226" spans="1:8" s="5" customFormat="1" ht="38.25" customHeight="1" x14ac:dyDescent="0.4">
      <c r="A226" s="49"/>
      <c r="B226" s="58"/>
      <c r="C226" s="64" t="s">
        <v>54</v>
      </c>
      <c r="D226" s="49"/>
      <c r="E226" s="49"/>
      <c r="F226" s="49"/>
      <c r="G226" s="49"/>
      <c r="H226" s="111"/>
    </row>
    <row r="227" spans="1:8" s="5" customFormat="1" ht="18" customHeight="1" x14ac:dyDescent="0.3">
      <c r="A227" s="53" t="s">
        <v>34</v>
      </c>
      <c r="B227" s="53" t="s">
        <v>52</v>
      </c>
      <c r="C227" s="53" t="s">
        <v>21</v>
      </c>
      <c r="D227" s="39"/>
      <c r="E227" s="39"/>
      <c r="F227" s="39"/>
      <c r="G227" s="39"/>
      <c r="H227" s="111"/>
    </row>
    <row r="228" spans="1:8" s="5" customFormat="1" ht="15.9" customHeight="1" x14ac:dyDescent="0.4">
      <c r="A228" s="40">
        <v>1</v>
      </c>
      <c r="B228" s="40">
        <v>2</v>
      </c>
      <c r="C228" s="40">
        <v>3</v>
      </c>
      <c r="D228" s="49"/>
      <c r="E228" s="49"/>
      <c r="F228" s="49"/>
      <c r="G228" s="49"/>
      <c r="H228" s="111"/>
    </row>
    <row r="229" spans="1:8" s="5" customFormat="1" ht="19.5" customHeight="1" x14ac:dyDescent="0.35">
      <c r="A229" s="105">
        <v>1</v>
      </c>
      <c r="B229" s="89" t="s">
        <v>55</v>
      </c>
      <c r="C229" s="124">
        <f>D219</f>
        <v>66500</v>
      </c>
      <c r="D229" s="49"/>
      <c r="E229" s="49"/>
      <c r="F229" s="49"/>
      <c r="G229" s="49"/>
      <c r="H229" s="111"/>
    </row>
    <row r="230" spans="1:8" s="4" customFormat="1" ht="40.799999999999997" x14ac:dyDescent="0.35">
      <c r="A230" s="105">
        <v>2</v>
      </c>
      <c r="B230" s="89" t="s">
        <v>58</v>
      </c>
      <c r="C230" s="124">
        <f>C198</f>
        <v>32095</v>
      </c>
      <c r="D230" s="49"/>
      <c r="E230" s="49"/>
      <c r="F230" s="49"/>
      <c r="G230" s="49"/>
      <c r="H230" s="111"/>
    </row>
    <row r="231" spans="1:8" s="5" customFormat="1" ht="20.25" customHeight="1" x14ac:dyDescent="0.35">
      <c r="A231" s="105">
        <v>3</v>
      </c>
      <c r="B231" s="89" t="s">
        <v>86</v>
      </c>
      <c r="C231" s="124">
        <f>IF(C223=15,(C229-C230)*0.15,C229*C223/100)</f>
        <v>2660</v>
      </c>
      <c r="D231" s="49"/>
      <c r="E231" s="49"/>
      <c r="F231" s="49"/>
      <c r="G231" s="49"/>
      <c r="H231" s="106"/>
    </row>
    <row r="232" spans="1:8" s="5" customFormat="1" ht="42" x14ac:dyDescent="0.35">
      <c r="A232" s="105">
        <v>4</v>
      </c>
      <c r="B232" s="132" t="s">
        <v>121</v>
      </c>
      <c r="C232" s="124">
        <f>C229-C230-C231</f>
        <v>31745</v>
      </c>
      <c r="D232" s="49"/>
      <c r="E232" s="49"/>
      <c r="F232" s="49"/>
      <c r="G232" s="49"/>
      <c r="H232" s="111"/>
    </row>
    <row r="233" spans="1:8" s="5" customFormat="1" ht="40.799999999999997" x14ac:dyDescent="0.35">
      <c r="A233" s="105">
        <v>5</v>
      </c>
      <c r="B233" s="89" t="s">
        <v>10</v>
      </c>
      <c r="C233" s="124">
        <f>C232*12</f>
        <v>380940</v>
      </c>
      <c r="D233" s="49"/>
      <c r="E233" s="49"/>
      <c r="F233" s="49"/>
      <c r="G233" s="49"/>
      <c r="H233" s="119"/>
    </row>
    <row r="234" spans="1:8" s="5" customFormat="1" ht="40.799999999999997" x14ac:dyDescent="0.35">
      <c r="A234" s="105">
        <v>6</v>
      </c>
      <c r="B234" s="89" t="s">
        <v>56</v>
      </c>
      <c r="C234" s="125">
        <f>IF(C230=0,0,C232/C230)</f>
        <v>0.98909487459105783</v>
      </c>
      <c r="D234" s="49"/>
      <c r="E234" s="49"/>
      <c r="F234" s="49"/>
      <c r="G234" s="49"/>
      <c r="H234" s="119"/>
    </row>
    <row r="235" spans="1:8" s="5" customFormat="1" x14ac:dyDescent="0.4">
      <c r="A235" s="105">
        <v>7</v>
      </c>
      <c r="B235" s="89" t="s">
        <v>118</v>
      </c>
      <c r="C235" s="126">
        <f>ROUND(C98/C232,0)</f>
        <v>8</v>
      </c>
      <c r="D235" s="32"/>
      <c r="E235" s="32"/>
      <c r="F235" s="32"/>
      <c r="G235" s="32"/>
      <c r="H235" s="111"/>
    </row>
    <row r="236" spans="1:8" s="5" customFormat="1" ht="20.399999999999999" x14ac:dyDescent="0.35">
      <c r="A236" s="49"/>
      <c r="B236" s="49"/>
      <c r="C236" s="49"/>
      <c r="D236" s="49"/>
      <c r="E236" s="49"/>
      <c r="F236" s="49"/>
      <c r="G236" s="49"/>
      <c r="H236" s="120"/>
    </row>
    <row r="237" spans="1:8" s="5" customFormat="1" x14ac:dyDescent="0.35">
      <c r="A237" s="218" t="s">
        <v>11</v>
      </c>
      <c r="B237" s="218"/>
      <c r="C237" s="218"/>
      <c r="D237" s="218"/>
      <c r="E237" s="31"/>
      <c r="F237" s="90"/>
      <c r="G237" s="90"/>
      <c r="H237" s="106"/>
    </row>
    <row r="238" spans="1:8" x14ac:dyDescent="0.35">
      <c r="A238" s="218"/>
      <c r="B238" s="218"/>
      <c r="C238" s="218"/>
      <c r="D238" s="218"/>
      <c r="E238" s="31"/>
      <c r="F238" s="91"/>
      <c r="G238" s="90"/>
    </row>
    <row r="239" spans="1:8" s="5" customFormat="1" x14ac:dyDescent="0.35">
      <c r="A239" s="218" t="s">
        <v>87</v>
      </c>
      <c r="B239" s="218"/>
      <c r="C239" s="218"/>
      <c r="D239" s="218"/>
      <c r="E239" s="218"/>
      <c r="F239" s="35"/>
      <c r="G239" s="49"/>
      <c r="H239" s="106"/>
    </row>
    <row r="240" spans="1:8" s="12" customFormat="1" ht="43.5" customHeight="1" x14ac:dyDescent="0.4">
      <c r="A240" s="32"/>
      <c r="B240" s="92"/>
      <c r="C240" s="32"/>
      <c r="D240" s="32"/>
      <c r="E240" s="32"/>
      <c r="F240" s="75"/>
      <c r="G240" s="75"/>
      <c r="H240" s="106"/>
    </row>
    <row r="241" spans="1:8" s="12" customFormat="1" ht="40.5" customHeight="1" x14ac:dyDescent="0.4">
      <c r="A241" s="32"/>
      <c r="B241" s="92"/>
      <c r="C241" s="32"/>
      <c r="D241" s="32"/>
      <c r="E241" s="32"/>
      <c r="F241" s="32"/>
      <c r="G241" s="32"/>
      <c r="H241" s="106"/>
    </row>
    <row r="242" spans="1:8" s="5" customFormat="1" ht="33.75" customHeight="1" x14ac:dyDescent="0.4">
      <c r="A242" s="32"/>
      <c r="B242" s="92"/>
      <c r="C242" s="32"/>
      <c r="D242" s="32"/>
      <c r="E242" s="32"/>
      <c r="F242" s="32"/>
      <c r="G242" s="32"/>
      <c r="H242" s="106"/>
    </row>
    <row r="243" spans="1:8" s="11" customFormat="1" ht="57.75" customHeight="1" x14ac:dyDescent="0.4">
      <c r="A243" s="32"/>
      <c r="B243" s="92"/>
      <c r="C243" s="32"/>
      <c r="D243" s="32"/>
      <c r="E243" s="32"/>
      <c r="F243" s="32"/>
      <c r="G243" s="32"/>
      <c r="H243" s="106"/>
    </row>
    <row r="244" spans="1:8" ht="15.75" hidden="1" customHeight="1" x14ac:dyDescent="0.4"/>
  </sheetData>
  <sheetProtection selectLockedCells="1" selectUnlockedCells="1"/>
  <mergeCells count="269">
    <mergeCell ref="A188:G188"/>
    <mergeCell ref="B224:D224"/>
    <mergeCell ref="A17:G17"/>
    <mergeCell ref="A29:G29"/>
    <mergeCell ref="A30:G30"/>
    <mergeCell ref="A31:G31"/>
    <mergeCell ref="A32:G32"/>
    <mergeCell ref="A19:G19"/>
    <mergeCell ref="A57:G57"/>
    <mergeCell ref="A55:G55"/>
    <mergeCell ref="A56:G56"/>
    <mergeCell ref="B58:G58"/>
    <mergeCell ref="A41:C41"/>
    <mergeCell ref="B28:G28"/>
    <mergeCell ref="B48:G48"/>
    <mergeCell ref="A49:G49"/>
    <mergeCell ref="A50:G50"/>
    <mergeCell ref="A51:G51"/>
    <mergeCell ref="A52:G52"/>
    <mergeCell ref="A53:G53"/>
    <mergeCell ref="A54:G54"/>
    <mergeCell ref="A44:G44"/>
    <mergeCell ref="A151:G151"/>
    <mergeCell ref="A77:G77"/>
    <mergeCell ref="O191:U191"/>
    <mergeCell ref="V191:AB191"/>
    <mergeCell ref="AC191:AI191"/>
    <mergeCell ref="A239:E239"/>
    <mergeCell ref="A221:G221"/>
    <mergeCell ref="A237:D237"/>
    <mergeCell ref="A212:G212"/>
    <mergeCell ref="B214:C214"/>
    <mergeCell ref="B216:B217"/>
    <mergeCell ref="A238:D238"/>
    <mergeCell ref="B218:C218"/>
    <mergeCell ref="B219:C219"/>
    <mergeCell ref="A216:A217"/>
    <mergeCell ref="A201:G201"/>
    <mergeCell ref="A211:G211"/>
    <mergeCell ref="FM191:FS191"/>
    <mergeCell ref="ER165:EX165"/>
    <mergeCell ref="EY165:FE165"/>
    <mergeCell ref="BL165:BR165"/>
    <mergeCell ref="BS165:BY165"/>
    <mergeCell ref="IL191:IR191"/>
    <mergeCell ref="IS191:IV191"/>
    <mergeCell ref="A189:G189"/>
    <mergeCell ref="GV191:HB191"/>
    <mergeCell ref="HC191:HI191"/>
    <mergeCell ref="HJ191:HP191"/>
    <mergeCell ref="HQ191:HW191"/>
    <mergeCell ref="HX191:ID191"/>
    <mergeCell ref="IE191:IK191"/>
    <mergeCell ref="FF191:FL191"/>
    <mergeCell ref="FT191:FZ191"/>
    <mergeCell ref="GA191:GG191"/>
    <mergeCell ref="GH191:GN191"/>
    <mergeCell ref="GO191:GU191"/>
    <mergeCell ref="DP191:DV191"/>
    <mergeCell ref="DW191:EC191"/>
    <mergeCell ref="ED191:EJ191"/>
    <mergeCell ref="EK191:EQ191"/>
    <mergeCell ref="ER191:EX191"/>
    <mergeCell ref="AJ191:AP191"/>
    <mergeCell ref="AQ191:AW191"/>
    <mergeCell ref="AX191:BD191"/>
    <mergeCell ref="BE191:BK191"/>
    <mergeCell ref="BL191:BR191"/>
    <mergeCell ref="BS191:BY191"/>
    <mergeCell ref="EY191:FE191"/>
    <mergeCell ref="BZ191:CF191"/>
    <mergeCell ref="CG191:CM191"/>
    <mergeCell ref="CN191:CT191"/>
    <mergeCell ref="CU191:DA191"/>
    <mergeCell ref="DB191:DH191"/>
    <mergeCell ref="DI191:DO191"/>
    <mergeCell ref="IS165:IV165"/>
    <mergeCell ref="GV165:HB165"/>
    <mergeCell ref="HC165:HI165"/>
    <mergeCell ref="HJ165:HP165"/>
    <mergeCell ref="HQ165:HW165"/>
    <mergeCell ref="HX165:ID165"/>
    <mergeCell ref="IE165:IK165"/>
    <mergeCell ref="IL154:IR154"/>
    <mergeCell ref="IS154:IV154"/>
    <mergeCell ref="IL165:IR165"/>
    <mergeCell ref="IE154:IK154"/>
    <mergeCell ref="HX154:ID154"/>
    <mergeCell ref="EK154:EQ154"/>
    <mergeCell ref="ER154:EX154"/>
    <mergeCell ref="EY154:FE154"/>
    <mergeCell ref="FF154:FL154"/>
    <mergeCell ref="FM154:FS154"/>
    <mergeCell ref="FT154:FZ154"/>
    <mergeCell ref="AC154:AI154"/>
    <mergeCell ref="AX154:BD154"/>
    <mergeCell ref="DB154:DH154"/>
    <mergeCell ref="BE154:BK154"/>
    <mergeCell ref="BL154:BR154"/>
    <mergeCell ref="BS154:BY154"/>
    <mergeCell ref="DI165:DO165"/>
    <mergeCell ref="B163:G163"/>
    <mergeCell ref="BZ154:CF154"/>
    <mergeCell ref="CG154:CM154"/>
    <mergeCell ref="CN154:CT154"/>
    <mergeCell ref="CU154:DA154"/>
    <mergeCell ref="DP165:DV165"/>
    <mergeCell ref="DW165:EC165"/>
    <mergeCell ref="ED165:EJ165"/>
    <mergeCell ref="BZ165:CF165"/>
    <mergeCell ref="CG165:CM165"/>
    <mergeCell ref="CN165:CT165"/>
    <mergeCell ref="CU165:DA165"/>
    <mergeCell ref="DB165:DH165"/>
    <mergeCell ref="A162:G162"/>
    <mergeCell ref="O165:U165"/>
    <mergeCell ref="V165:AB165"/>
    <mergeCell ref="AC165:AI165"/>
    <mergeCell ref="AJ165:AP165"/>
    <mergeCell ref="AQ165:AW165"/>
    <mergeCell ref="AX165:BD165"/>
    <mergeCell ref="BE165:BK165"/>
    <mergeCell ref="O154:U154"/>
    <mergeCell ref="V154:AB154"/>
    <mergeCell ref="EK165:EQ165"/>
    <mergeCell ref="FF165:FL165"/>
    <mergeCell ref="DP154:DV154"/>
    <mergeCell ref="FM165:FS165"/>
    <mergeCell ref="FT165:FZ165"/>
    <mergeCell ref="GA165:GG165"/>
    <mergeCell ref="GH165:GN165"/>
    <mergeCell ref="HQ88:HW88"/>
    <mergeCell ref="GH154:GN154"/>
    <mergeCell ref="GO154:GU154"/>
    <mergeCell ref="GV154:HB154"/>
    <mergeCell ref="HC154:HI154"/>
    <mergeCell ref="HJ154:HP154"/>
    <mergeCell ref="HQ154:HW154"/>
    <mergeCell ref="GO165:GU165"/>
    <mergeCell ref="ER88:EX88"/>
    <mergeCell ref="ED111:EJ111"/>
    <mergeCell ref="EK111:EQ111"/>
    <mergeCell ref="ER111:EX111"/>
    <mergeCell ref="DP111:DV111"/>
    <mergeCell ref="DW111:EC111"/>
    <mergeCell ref="GA154:GG154"/>
    <mergeCell ref="DW154:EC154"/>
    <mergeCell ref="ED154:EJ154"/>
    <mergeCell ref="IL88:IR88"/>
    <mergeCell ref="IS88:IV88"/>
    <mergeCell ref="A108:G108"/>
    <mergeCell ref="O111:U111"/>
    <mergeCell ref="V111:AB111"/>
    <mergeCell ref="AC111:AI111"/>
    <mergeCell ref="GA111:GG111"/>
    <mergeCell ref="GH111:GN111"/>
    <mergeCell ref="GO111:GU111"/>
    <mergeCell ref="GV111:HB111"/>
    <mergeCell ref="HC111:HI111"/>
    <mergeCell ref="HJ111:HP111"/>
    <mergeCell ref="HQ111:HW111"/>
    <mergeCell ref="HX111:ID111"/>
    <mergeCell ref="IE111:IK111"/>
    <mergeCell ref="IL111:IR111"/>
    <mergeCell ref="IS111:IV111"/>
    <mergeCell ref="GA88:GG88"/>
    <mergeCell ref="GH88:GN88"/>
    <mergeCell ref="GO88:GU88"/>
    <mergeCell ref="GV88:HB88"/>
    <mergeCell ref="HC88:HI88"/>
    <mergeCell ref="AQ111:AW111"/>
    <mergeCell ref="AX88:BD88"/>
    <mergeCell ref="HX88:ID88"/>
    <mergeCell ref="IE88:IK88"/>
    <mergeCell ref="AJ154:AP154"/>
    <mergeCell ref="AQ154:AW154"/>
    <mergeCell ref="O88:U88"/>
    <mergeCell ref="V88:AB88"/>
    <mergeCell ref="AC88:AI88"/>
    <mergeCell ref="DI154:DO154"/>
    <mergeCell ref="CG88:CM88"/>
    <mergeCell ref="EY88:FE88"/>
    <mergeCell ref="FF88:FL88"/>
    <mergeCell ref="FM88:FS88"/>
    <mergeCell ref="FT88:FZ88"/>
    <mergeCell ref="EY111:FE111"/>
    <mergeCell ref="FF111:FL111"/>
    <mergeCell ref="FM111:FS111"/>
    <mergeCell ref="FT111:FZ111"/>
    <mergeCell ref="CG111:CM111"/>
    <mergeCell ref="CN111:CT111"/>
    <mergeCell ref="CU111:DA111"/>
    <mergeCell ref="DB111:DH111"/>
    <mergeCell ref="ED88:EJ88"/>
    <mergeCell ref="EK88:EQ88"/>
    <mergeCell ref="HJ88:HP88"/>
    <mergeCell ref="A1:G1"/>
    <mergeCell ref="A2:G2"/>
    <mergeCell ref="A23:B23"/>
    <mergeCell ref="A25:B25"/>
    <mergeCell ref="A24:B24"/>
    <mergeCell ref="A42:G42"/>
    <mergeCell ref="A43:G43"/>
    <mergeCell ref="A10:G10"/>
    <mergeCell ref="A34:G34"/>
    <mergeCell ref="A35:G35"/>
    <mergeCell ref="A7:G7"/>
    <mergeCell ref="A8:G8"/>
    <mergeCell ref="A9:G9"/>
    <mergeCell ref="A6:G6"/>
    <mergeCell ref="A12:G12"/>
    <mergeCell ref="A13:G13"/>
    <mergeCell ref="A14:G14"/>
    <mergeCell ref="B18:G18"/>
    <mergeCell ref="A37:G37"/>
    <mergeCell ref="A38:G38"/>
    <mergeCell ref="A39:G39"/>
    <mergeCell ref="A40:G40"/>
    <mergeCell ref="B36:G36"/>
    <mergeCell ref="A15:G15"/>
    <mergeCell ref="BE88:BK88"/>
    <mergeCell ref="B105:F105"/>
    <mergeCell ref="A59:G59"/>
    <mergeCell ref="A62:G62"/>
    <mergeCell ref="A60:G60"/>
    <mergeCell ref="A61:G61"/>
    <mergeCell ref="A70:G70"/>
    <mergeCell ref="A74:G74"/>
    <mergeCell ref="A73:G73"/>
    <mergeCell ref="A72:G72"/>
    <mergeCell ref="A87:A88"/>
    <mergeCell ref="A85:G85"/>
    <mergeCell ref="D87:F87"/>
    <mergeCell ref="A71:G71"/>
    <mergeCell ref="B5:G5"/>
    <mergeCell ref="B11:G11"/>
    <mergeCell ref="B16:G16"/>
    <mergeCell ref="B76:C76"/>
    <mergeCell ref="B101:F101"/>
    <mergeCell ref="B102:F102"/>
    <mergeCell ref="B103:F103"/>
    <mergeCell ref="B104:F104"/>
    <mergeCell ref="A47:G47"/>
    <mergeCell ref="A45:G45"/>
    <mergeCell ref="A46:G46"/>
    <mergeCell ref="DB88:DH88"/>
    <mergeCell ref="DI88:DO88"/>
    <mergeCell ref="DP88:DV88"/>
    <mergeCell ref="DW88:EC88"/>
    <mergeCell ref="DI111:DO111"/>
    <mergeCell ref="A64:B64"/>
    <mergeCell ref="AJ88:AP88"/>
    <mergeCell ref="AQ88:AW88"/>
    <mergeCell ref="AJ111:AP111"/>
    <mergeCell ref="B69:G69"/>
    <mergeCell ref="B106:F106"/>
    <mergeCell ref="B100:F100"/>
    <mergeCell ref="C87:C88"/>
    <mergeCell ref="B87:B88"/>
    <mergeCell ref="CN88:CT88"/>
    <mergeCell ref="CU88:DA88"/>
    <mergeCell ref="BZ111:CF111"/>
    <mergeCell ref="BS88:BY88"/>
    <mergeCell ref="BZ88:CF88"/>
    <mergeCell ref="AX111:BD111"/>
    <mergeCell ref="BE111:BK111"/>
    <mergeCell ref="BL111:BR111"/>
    <mergeCell ref="BS111:BY111"/>
    <mergeCell ref="BL88:BR88"/>
  </mergeCells>
  <phoneticPr fontId="2" type="noConversion"/>
  <dataValidations count="1">
    <dataValidation type="list" allowBlank="1" showInputMessage="1" showErrorMessage="1" sqref="C223" xr:uid="{7B07C8DE-485B-4EB2-8B89-67EABADD1988}">
      <formula1>"4, 6,15"</formula1>
    </dataValidation>
  </dataValidations>
  <pageMargins left="0.74803149606299213" right="0.39370078740157483" top="0.39370078740157483" bottom="0.39370078740157483" header="0" footer="0"/>
  <pageSetup paperSize="9" scale="77" fitToHeight="0" orientation="landscape" r:id="rId1"/>
  <headerFooter alignWithMargins="0">
    <oddFooter>&amp;R&amp;P</oddFooter>
  </headerFooter>
  <rowBreaks count="2" manualBreakCount="2">
    <brk id="75" min="1" max="6" man="1"/>
    <brk id="164" min="1" max="6" man="1"/>
  </rowBreaks>
  <ignoredErrors>
    <ignoredError sqref="C205" unlockedFormula="1"/>
    <ignoredError sqref="C19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dimension ref="A1:E11"/>
  <sheetViews>
    <sheetView zoomScale="90" zoomScaleNormal="90" workbookViewId="0">
      <selection activeCell="C21" sqref="C21"/>
    </sheetView>
  </sheetViews>
  <sheetFormatPr defaultRowHeight="13.2" x14ac:dyDescent="0.25"/>
  <cols>
    <col min="1" max="1" width="9.109375" style="24"/>
    <col min="2" max="2" width="33.6640625" style="24" customWidth="1"/>
    <col min="3" max="3" width="21.109375" style="24" customWidth="1"/>
    <col min="4" max="4" width="20" style="24" customWidth="1"/>
    <col min="5" max="5" width="24.33203125" style="24" customWidth="1"/>
  </cols>
  <sheetData>
    <row r="1" spans="1:5" ht="17.399999999999999" x14ac:dyDescent="0.25">
      <c r="A1" s="243" t="s">
        <v>102</v>
      </c>
      <c r="B1" s="243"/>
      <c r="C1" s="243"/>
      <c r="D1" s="243"/>
      <c r="E1" s="243"/>
    </row>
    <row r="2" spans="1:5" ht="17.399999999999999" x14ac:dyDescent="0.25">
      <c r="A2" s="19"/>
      <c r="B2" s="19"/>
      <c r="C2" s="19"/>
      <c r="D2" s="19"/>
      <c r="E2" s="19" t="s">
        <v>103</v>
      </c>
    </row>
    <row r="3" spans="1:5" ht="15.6" thickBot="1" x14ac:dyDescent="0.3">
      <c r="A3" s="20"/>
      <c r="B3" s="21"/>
      <c r="C3" s="21"/>
      <c r="D3" s="21"/>
      <c r="E3" s="21"/>
    </row>
    <row r="4" spans="1:5" ht="35.4" thickBot="1" x14ac:dyDescent="0.3">
      <c r="A4" s="22" t="s">
        <v>104</v>
      </c>
      <c r="B4" s="23" t="s">
        <v>105</v>
      </c>
      <c r="C4" s="23" t="s">
        <v>106</v>
      </c>
      <c r="D4" s="23" t="s">
        <v>65</v>
      </c>
      <c r="E4" s="23" t="s">
        <v>107</v>
      </c>
    </row>
    <row r="5" spans="1:5" ht="15.6" x14ac:dyDescent="0.25">
      <c r="A5" s="15">
        <v>1</v>
      </c>
      <c r="B5" s="15" t="s">
        <v>164</v>
      </c>
      <c r="C5" s="16">
        <v>3000</v>
      </c>
      <c r="D5" s="17">
        <v>8</v>
      </c>
      <c r="E5" s="16">
        <f t="shared" ref="E5:E9" si="0">C5*D5</f>
        <v>24000</v>
      </c>
    </row>
    <row r="6" spans="1:5" ht="15.6" x14ac:dyDescent="0.25">
      <c r="A6" s="15">
        <v>2</v>
      </c>
      <c r="B6" s="15" t="s">
        <v>165</v>
      </c>
      <c r="C6" s="16">
        <v>3000</v>
      </c>
      <c r="D6" s="17">
        <v>3</v>
      </c>
      <c r="E6" s="16">
        <f t="shared" si="0"/>
        <v>9000</v>
      </c>
    </row>
    <row r="7" spans="1:5" ht="15.6" x14ac:dyDescent="0.25">
      <c r="A7" s="15">
        <v>3</v>
      </c>
      <c r="B7" s="15" t="s">
        <v>166</v>
      </c>
      <c r="C7" s="16">
        <v>2500</v>
      </c>
      <c r="D7" s="17">
        <v>5</v>
      </c>
      <c r="E7" s="16">
        <f t="shared" si="0"/>
        <v>12500</v>
      </c>
    </row>
    <row r="8" spans="1:5" ht="15.6" x14ac:dyDescent="0.25">
      <c r="A8" s="15">
        <v>4</v>
      </c>
      <c r="B8" s="15" t="s">
        <v>167</v>
      </c>
      <c r="C8" s="16">
        <v>7000</v>
      </c>
      <c r="D8" s="17">
        <v>2</v>
      </c>
      <c r="E8" s="16">
        <f t="shared" si="0"/>
        <v>14000</v>
      </c>
    </row>
    <row r="9" spans="1:5" ht="15.6" x14ac:dyDescent="0.25">
      <c r="A9" s="15">
        <v>5</v>
      </c>
      <c r="B9" s="15" t="s">
        <v>168</v>
      </c>
      <c r="C9" s="16">
        <v>7000</v>
      </c>
      <c r="D9" s="17">
        <v>1</v>
      </c>
      <c r="E9" s="16">
        <f t="shared" si="0"/>
        <v>7000</v>
      </c>
    </row>
    <row r="10" spans="1:5" ht="15.6" x14ac:dyDescent="0.25">
      <c r="A10" s="15">
        <v>6</v>
      </c>
      <c r="B10" s="15"/>
      <c r="C10" s="16"/>
      <c r="D10" s="17"/>
      <c r="E10" s="16"/>
    </row>
    <row r="11" spans="1:5" ht="15.6" x14ac:dyDescent="0.25">
      <c r="A11" s="244"/>
      <c r="B11" s="245" t="s">
        <v>108</v>
      </c>
      <c r="C11" s="14"/>
      <c r="D11" s="18">
        <f>SUM(D5:D10)</f>
        <v>19</v>
      </c>
      <c r="E11" s="14">
        <f>SUM(E5:E10)</f>
        <v>66500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2025-03-12T12:14:27Z</cp:lastPrinted>
  <dcterms:created xsi:type="dcterms:W3CDTF">2009-05-20T11:30:47Z</dcterms:created>
  <dcterms:modified xsi:type="dcterms:W3CDTF">2025-04-05T03:23:16Z</dcterms:modified>
</cp:coreProperties>
</file>