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25202CEB-BE82-4BE0-91E9-57DF5A8FECA6}" xr6:coauthVersionLast="37" xr6:coauthVersionMax="37" xr10:uidLastSave="{00000000-0000-0000-0000-000000000000}"/>
  <bookViews>
    <workbookView xWindow="0" yWindow="0" windowWidth="28800" windowHeight="13668" xr2:uid="{00000000-000D-0000-FFFF-FFFF00000000}"/>
  </bookViews>
  <sheets>
    <sheet name="БизнесПлан" sheetId="1" r:id="rId1"/>
  </sheets>
  <definedNames>
    <definedName name="месСебест">БизнесПлан!$E$165</definedName>
    <definedName name="месячнаяПрограмма">БизнесПлан!#REF!</definedName>
    <definedName name="_xlnm.Print_Area" localSheetId="0">БизнесПлан!$A$1:$G$211</definedName>
  </definedNames>
  <calcPr calcId="179021"/>
</workbook>
</file>

<file path=xl/calcChain.xml><?xml version="1.0" encoding="utf-8"?>
<calcChain xmlns="http://schemas.openxmlformats.org/spreadsheetml/2006/main">
  <c r="D191" i="1" l="1"/>
  <c r="C201" i="1" l="1"/>
  <c r="C203" i="1" s="1"/>
  <c r="D195" i="1"/>
  <c r="C167" i="1"/>
  <c r="F155" i="1"/>
  <c r="F154" i="1"/>
  <c r="F153" i="1"/>
  <c r="F152" i="1"/>
  <c r="F151" i="1"/>
  <c r="F150" i="1"/>
  <c r="F149" i="1"/>
  <c r="F148" i="1"/>
  <c r="F147" i="1"/>
  <c r="C139" i="1"/>
  <c r="C169" i="1" s="1"/>
  <c r="D131" i="1"/>
  <c r="C95" i="1" s="1"/>
  <c r="D100" i="1"/>
  <c r="E94" i="1" s="1"/>
  <c r="E99" i="1"/>
  <c r="E98" i="1"/>
  <c r="E97" i="1"/>
  <c r="E96" i="1"/>
  <c r="E95" i="1"/>
  <c r="C94" i="1"/>
  <c r="F94" i="1" s="1"/>
  <c r="E93" i="1"/>
  <c r="C93" i="1"/>
  <c r="F93" i="1" s="1"/>
  <c r="F92" i="1"/>
  <c r="E92" i="1"/>
  <c r="C85" i="1"/>
  <c r="C97" i="1" s="1"/>
  <c r="F97" i="1" s="1"/>
  <c r="E69" i="1"/>
  <c r="F69" i="1" s="1"/>
  <c r="G69" i="1" s="1"/>
  <c r="G70" i="1" s="1"/>
  <c r="D41" i="1"/>
  <c r="F157" i="1" l="1"/>
  <c r="C96" i="1" s="1"/>
  <c r="F96" i="1" s="1"/>
  <c r="C168" i="1"/>
  <c r="C170" i="1" s="1"/>
  <c r="C98" i="1"/>
  <c r="F98" i="1" s="1"/>
  <c r="D23" i="1"/>
  <c r="C99" i="1"/>
  <c r="F99" i="1" s="1"/>
  <c r="F100" i="1" l="1"/>
  <c r="D24" i="1" s="1"/>
  <c r="C202" i="1"/>
  <c r="C171" i="1"/>
  <c r="C177" i="1" s="1"/>
  <c r="C100" i="1"/>
  <c r="C179" i="1" l="1"/>
  <c r="C180" i="1" s="1"/>
  <c r="C204" i="1"/>
  <c r="C205" i="1" s="1"/>
  <c r="D21" i="1"/>
  <c r="C207" i="1" l="1"/>
  <c r="C206" i="1"/>
</calcChain>
</file>

<file path=xl/sharedStrings.xml><?xml version="1.0" encoding="utf-8"?>
<sst xmlns="http://schemas.openxmlformats.org/spreadsheetml/2006/main" count="246" uniqueCount="206">
  <si>
    <t>БИЗНЕС – ПЛАН</t>
  </si>
  <si>
    <t>I. </t>
  </si>
  <si>
    <t>ИНФОРМАЦИОННЫЕ ДАННЫЕ</t>
  </si>
  <si>
    <t>1.1.</t>
  </si>
  <si>
    <t>Сведения о предпринимателе:</t>
  </si>
  <si>
    <t xml:space="preserve">1.2. </t>
  </si>
  <si>
    <t>Образование и квалификация предпринимателя:</t>
  </si>
  <si>
    <t xml:space="preserve">1.3. Вид предпринимательской деятельности: </t>
  </si>
  <si>
    <t xml:space="preserve">Вид предпринимательской деятельности: </t>
  </si>
  <si>
    <t>1.4. Организационнно-правовая форма (Самозанятый/ИП):</t>
  </si>
  <si>
    <t>Организационнно-правовая форма (Самозанятый/ИП):</t>
  </si>
  <si>
    <t xml:space="preserve"> Самозанятый</t>
  </si>
  <si>
    <t xml:space="preserve">1.5. Общая стоимость проекта (руб.) </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</si>
  <si>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</si>
  <si>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</si>
  <si>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</si>
  <si>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</si>
  <si>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</si>
  <si>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подтверждающие документы прилагаются</t>
  </si>
  <si>
    <t xml:space="preserve">1.6. </t>
  </si>
  <si>
    <t>Место осуществления  предпринимательской деятельности:</t>
  </si>
  <si>
    <t>2.                СУЩЕСТВО ПРОЕКТА</t>
  </si>
  <si>
    <t>СУЩЕСТВО ПРОЕКТА</t>
  </si>
  <si>
    <t xml:space="preserve"> Характеристики услуги: </t>
  </si>
  <si>
    <t>Обрезной маникюр;</t>
  </si>
  <si>
    <t>Маникюр без покрытия - чистый маникюр + опил формы;</t>
  </si>
  <si>
    <t>Маникюр с покрытием гель-лаком - на чистый маникюр наносится гель-лак и просушивается в лампе;</t>
  </si>
  <si>
    <t>Наращивание ногтей - процесс искусственного увеличения длины ногтевой пластины.</t>
  </si>
  <si>
    <t>2.4. Планируемый объем продаж (выручка) за месяц:</t>
  </si>
  <si>
    <t>2.7. Имеющиеся активы для реализации преокта:</t>
  </si>
  <si>
    <t>Активы не имеются.</t>
  </si>
  <si>
    <t>3. ПЛАН ПРОИЗВОДСТВА И СБЫТА ПРОДУКЦИИ, ТОВАРОВ, УСЛУГ.</t>
  </si>
  <si>
    <t xml:space="preserve">3.1. </t>
  </si>
  <si>
    <t xml:space="preserve"> Краткое описание производственного процесса:</t>
  </si>
  <si>
    <t>Подготовка рабочего места.</t>
  </si>
  <si>
    <t>Встреча с клиентом .</t>
  </si>
  <si>
    <t>Консультация по выбранной услуге.</t>
  </si>
  <si>
    <t>Сделать маникюр.</t>
  </si>
  <si>
    <t>Покрыть ногти гель-лаком .</t>
  </si>
  <si>
    <t>Нарастить.</t>
  </si>
  <si>
    <t>Высушить.</t>
  </si>
  <si>
    <t>Покрыть финишным лаком.</t>
  </si>
  <si>
    <t>Сделать рассчет.</t>
  </si>
  <si>
    <t>Попрощаться с клиентом.</t>
  </si>
  <si>
    <t xml:space="preserve">3.2. </t>
  </si>
  <si>
    <t>Условия, необходимые для реализации проекта:</t>
  </si>
  <si>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</si>
  <si>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</si>
  <si>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</si>
  <si>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</si>
  <si>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</si>
  <si>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</si>
  <si>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</si>
  <si>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</si>
  <si>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</si>
  <si>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t>ОБОСНОВАНИЕ СТОИМОСТИ ПРОЕКТА</t>
  </si>
  <si>
    <t xml:space="preserve">4.1. Организационные затраты </t>
  </si>
  <si>
    <t>Таблица 1</t>
  </si>
  <si>
    <t>№ п/п</t>
  </si>
  <si>
    <t>Наименование затрат и документов</t>
  </si>
  <si>
    <t>Стоимость, рублей</t>
  </si>
  <si>
    <t>Разрешительная документация, программы, ЭЦП</t>
  </si>
  <si>
    <t>Итого:</t>
  </si>
  <si>
    <t xml:space="preserve">4.2. Общая стоимость проекта </t>
  </si>
  <si>
    <t>Таблица 2</t>
  </si>
  <si>
    <t>Наименование затрат</t>
  </si>
  <si>
    <t>Источник финансирования</t>
  </si>
  <si>
    <t>Соц. Контракт, р.</t>
  </si>
  <si>
    <t>Личные средства, р.</t>
  </si>
  <si>
    <t>Аренда и коммунальные платеж за 1 месяц</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</si>
  <si>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</si>
  <si>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</si>
  <si>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</si>
  <si>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</si>
  <si>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</si>
  <si>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</si>
  <si>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</si>
  <si>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</si>
  <si>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</si>
  <si>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</si>
  <si>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до 15%:  на  приобретение  материально-производственных запасов, необходимых для осуществления предпринимательской деятельности</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</si>
  <si>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</si>
  <si>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4.3. Затраты на приобретение основных средств и инструмента *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</si>
  <si>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</si>
  <si>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</si>
  <si>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</si>
  <si>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 xml:space="preserve">Перечень затрат </t>
  </si>
  <si>
    <t>Единица измерения</t>
  </si>
  <si>
    <t>Общая стоимость, рублей</t>
  </si>
  <si>
    <t>Аппарат STRONG 210/105L маникюрный профессиональный , 35000 об. Корея</t>
  </si>
  <si>
    <t>шт.</t>
  </si>
  <si>
    <t>LED/UV лампа для просушки SUN 5 Plus 54 W</t>
  </si>
  <si>
    <t>2шт.</t>
  </si>
  <si>
    <t xml:space="preserve">Лампа освещения настольная </t>
  </si>
  <si>
    <t xml:space="preserve">Стол маникюрный складной </t>
  </si>
  <si>
    <t xml:space="preserve">Набор стульев для мастера и клиента </t>
  </si>
  <si>
    <t xml:space="preserve">Тележка для расходных материалов </t>
  </si>
  <si>
    <t xml:space="preserve">Сухожаровой шкаф -стерилизатор </t>
  </si>
  <si>
    <t>Полка для хранения гелей и гель-лаков</t>
  </si>
  <si>
    <t>Подставка под руку клиента</t>
  </si>
  <si>
    <t xml:space="preserve">Вытяжка-пылесос для маникюра встраиваемая </t>
  </si>
  <si>
    <t xml:space="preserve">Ножницы для кутикулы </t>
  </si>
  <si>
    <t>5шт.</t>
  </si>
  <si>
    <t xml:space="preserve">Основа пилки со сменными файлами </t>
  </si>
  <si>
    <t xml:space="preserve">Ванночка для дезинфекции </t>
  </si>
  <si>
    <t xml:space="preserve">Микролинза на телфон для фото </t>
  </si>
  <si>
    <t xml:space="preserve">Фреза алмазная Magic Bits пламя 2.3мм </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</si>
  <si>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</si>
  <si>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</si>
  <si>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</si>
  <si>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</si>
  <si>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</si>
  <si>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 xml:space="preserve">Размещение  и  продвижение   на  торговых площадках  в Интернет, в сервисах объявлений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</si>
  <si>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</si>
  <si>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</si>
  <si>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</si>
  <si>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</si>
  <si>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</si>
  <si>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</si>
  <si>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</si>
  <si>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</si>
  <si>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</si>
  <si>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Печатки</t>
  </si>
  <si>
    <t xml:space="preserve">Сменные файлы для пилки </t>
  </si>
  <si>
    <t xml:space="preserve">Обезжиртватель </t>
  </si>
  <si>
    <t xml:space="preserve">Праймер </t>
  </si>
  <si>
    <t>Камуфлирующий гель</t>
  </si>
  <si>
    <t>База</t>
  </si>
  <si>
    <t xml:space="preserve">Гель-лак </t>
  </si>
  <si>
    <t xml:space="preserve">Дегидратор </t>
  </si>
  <si>
    <t xml:space="preserve">Топ Bloom </t>
  </si>
  <si>
    <t xml:space="preserve">Безворсовые салфетки </t>
  </si>
  <si>
    <t>Стоимость (руб.)</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</si>
  <si>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</si>
  <si>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</si>
  <si>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</si>
  <si>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</si>
  <si>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</si>
  <si>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Затраты на аренду и коммунальные платежи</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</si>
  <si>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</si>
  <si>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</si>
  <si>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</si>
  <si>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</si>
  <si>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</si>
  <si>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</si>
  <si>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</si>
  <si>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</si>
  <si>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</si>
  <si>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</si>
  <si>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</si>
  <si>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</si>
  <si>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</si>
  <si>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</si>
  <si>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</si>
  <si>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</si>
  <si>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</si>
  <si>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</si>
  <si>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</si>
  <si>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услуга</t>
  </si>
  <si>
    <t>количество</t>
  </si>
  <si>
    <t>Планируемая цена реализации единицы продукции, рублей</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</si>
  <si>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</si>
  <si>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</si>
  <si>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</si>
  <si>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</si>
  <si>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</si>
  <si>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</si>
  <si>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</si>
  <si>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</si>
  <si>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</si>
  <si>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</si>
  <si>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</si>
  <si>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</si>
  <si>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</si>
  <si>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</si>
  <si>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r>
      <t xml:space="preserve">предпринимательского проекта : </t>
    </r>
    <r>
      <rPr>
        <sz val="22"/>
        <color theme="1"/>
        <rFont val="Courier New"/>
        <family val="3"/>
        <charset val="204"/>
      </rPr>
      <t>Маникюрный кабинет</t>
    </r>
  </si>
  <si>
    <t xml:space="preserve">Уровень (вид) образования: Высшее </t>
  </si>
  <si>
    <t>Наименование учебного учреждения: Автономная некоммерческая образовательная организация высшего образования Центрозоюза РФ "РУК" г.Мытищи, МО.</t>
  </si>
  <si>
    <t>Квалификация/специальность по диплому:Экономист по профилю "Финансы и кредит"</t>
  </si>
  <si>
    <t>Продукция/услуги: Маникюр с покрытием гель-лаком, укрепление ногтевой пластины гелем, наращивание ногтевой пластины,чистый маникюр без покрытия, дизайны ногтей.</t>
  </si>
  <si>
    <t>Фамилия, имя и отчество (последнее - при наличии) предпринимателя: Безгина Татьяна Сергеевна</t>
  </si>
  <si>
    <t xml:space="preserve">ИНН : </t>
  </si>
  <si>
    <t xml:space="preserve">Адрес регистрации:Самара </t>
  </si>
  <si>
    <t xml:space="preserve">Номер тел.:   E-mail: </t>
  </si>
  <si>
    <t>Дата рождения:</t>
  </si>
  <si>
    <t>Факты, подтверждающие квалификацию по выбранному виду деятельности (если вид деятельности не совпадает с основным образованием):Свидетельство с лицензией №__ о присвоении рабочей профессии "Специалист по маникюру" от 13 февраля 2025 г. Учебный центр "Licensed Academy VIKTORIA" ИП Василейко К.В.</t>
  </si>
  <si>
    <t xml:space="preserve">Тип помещения:квартира </t>
  </si>
  <si>
    <t xml:space="preserve">Право использования (собственность/аренда): собственность </t>
  </si>
  <si>
    <t>Используемая площадь: 5-10 кв.м.для рабочего пространства</t>
  </si>
  <si>
    <r>
      <t>2.2. Полное перечисление выпускаемой продукции, товаров, услуг и т.д.:</t>
    </r>
    <r>
      <rPr>
        <sz val="16"/>
        <color theme="1"/>
        <rFont val="Courier New"/>
        <family val="3"/>
        <charset val="204"/>
      </rPr>
      <t xml:space="preserve"> Маникюр с покрытием гель-лаком, укрепление ногтевой пластины гелем, наращивание ногтевой пластины,чистый маникюр без покрытия, дизайны ногтей.</t>
    </r>
  </si>
  <si>
    <t xml:space="preserve">2.3.
</t>
  </si>
  <si>
    <r>
      <rPr>
        <b/>
        <sz val="16"/>
        <color theme="1"/>
        <rFont val="Courier New"/>
        <family val="3"/>
        <charset val="204"/>
      </rPr>
      <t>2.5. Время, необходимое для начала деятельности:</t>
    </r>
    <r>
      <rPr>
        <sz val="16"/>
        <color theme="1"/>
        <rFont val="Courier New"/>
        <family val="3"/>
        <charset val="204"/>
      </rPr>
      <t xml:space="preserve"> 2 месяца</t>
    </r>
  </si>
  <si>
    <r>
      <t>2.6. Требуется ли разрешение соответствующих органов (СЭС, пожарная охрана и т.д.):</t>
    </r>
    <r>
      <rPr>
        <sz val="16"/>
        <color theme="1"/>
        <rFont val="Courier New"/>
        <family val="3"/>
        <charset val="204"/>
      </rPr>
      <t xml:space="preserve"> не требуется.Квартира обеспечена всем необходимым.</t>
    </r>
  </si>
  <si>
    <r>
      <t>приобретение основных средств, материальных запасов (перечислить)</t>
    </r>
    <r>
      <rPr>
        <sz val="16"/>
        <color theme="1"/>
        <rFont val="Courier New"/>
        <family val="3"/>
        <charset val="204"/>
      </rPr>
      <t xml:space="preserve">: Сухожаровой шкаф, светодиодная уф лампа, лампа настольная, аппарат для маникюра, пылесборник,тележка для хранения расходных материалов,полка для хранения гелей/гель-лаков, стол маникюрный, стул для мастера, стойка для маникюра, стул для клиента, спец. одежда.
</t>
    </r>
  </si>
  <si>
    <r>
      <t>помещение, энергоносители (эл.энергия, вода, газ)</t>
    </r>
    <r>
      <rPr>
        <sz val="16"/>
        <color theme="1"/>
        <rFont val="Courier New"/>
        <family val="3"/>
        <charset val="204"/>
      </rPr>
      <t>: Электроэнергия, отопление, вода и канализация в квартире имеется.</t>
    </r>
  </si>
  <si>
    <r>
      <t>инструмент (перечислить)</t>
    </r>
    <r>
      <rPr>
        <sz val="16"/>
        <color theme="1"/>
        <rFont val="Courier New"/>
        <family val="3"/>
        <charset val="204"/>
      </rPr>
      <t>: Щипчики, ножницы,пушеры, фрезы, бамбуковые палочки, пилки, кисти для дизайна тонких линий, для френча и для градиента.</t>
    </r>
  </si>
  <si>
    <r>
      <t>сырье, материалы, покупные комплектующие изделия (перечислить)</t>
    </r>
    <r>
      <rPr>
        <sz val="16"/>
        <color theme="1"/>
        <rFont val="Courier New"/>
        <family val="3"/>
        <charset val="204"/>
      </rPr>
      <t>: Гели,антисептики, гель-лаки, перчатки  одноразовые, полотенца одноразовые,базы и топы, праймеры,втирки, слайдеры, стразы разных размеров и цветов, маски одноразовые,дезинфектор для инструментов,крафт пакет для стерил,дегидратор и прочее.</t>
    </r>
  </si>
  <si>
    <r>
      <t xml:space="preserve">В районе,где планируется оказание услуг маникюра мною,не имеется салонов с данными услугами,поэтому
услуги маникюра оказывают частники,в арендованных помещениях либо на дому.Размещают рекламу на авито,сообществах соц.сети ВК. Средний чек у частников 1200 руб.                             Среди конкурентов был выявлен главный недостаток-неудобное время работы(9:30-19:00),т.к в это время большинство потенциальных клиентов занято собственной работой.                                                       </t>
    </r>
    <r>
      <rPr>
        <b/>
        <sz val="16"/>
        <color theme="1"/>
        <rFont val="Courier New"/>
        <family val="3"/>
        <charset val="204"/>
      </rPr>
      <t xml:space="preserve">Моим главным преимуществом будет расширенный график работы маниюрного кабинета,с учетом двух смен работников-(7:00-22:00)с понедельника по субботу .
</t>
    </r>
    <r>
      <rPr>
        <sz val="16"/>
        <color theme="1"/>
        <rFont val="Courier New"/>
        <family val="3"/>
        <charset val="204"/>
      </rPr>
      <t xml:space="preserve">Частники не составляют существенную конкуренцию,т.к не все мастера работают на качественных материалах,нежели планирую я.
 Мое конкурентное преимущество будет в низкой стоимости по сравнению с ценами конкурентов при высоким качестве. Цена будет на уровне частников,первые 2 месяца,чуть ниже. Другое преимущество -  квартира расположена в жилом развивающемся районе с многоквартирными домами,с большой проходимостью.Рядом действующие медицинский центр " Наш Доктор Плюс" и медецинская лаборатория "INVITRO",автобусная остановка,магазины,сады,школы,что способствует привлечению клиентов.  Чтобы выделить себя,среди частных мастеров ,планируется делать скидку,например "Приведи друга и получи одноразовую скидку 10%","Именинникам скидка -15%," "При наращивании ногтей- любой дизайн в подарок," и др. </t>
    </r>
  </si>
  <si>
    <t>Основной сегмент клиентов (кто в основном покупает продукцию/услуги):  Домохозяйки с высоким доходом семьи, работающие женщины и девушки среднего уровня дохода, студенты.</t>
  </si>
  <si>
    <t>Уровень цены (по сравнению с аналогом): Более низкая стоимость услуг: 1000 против 1200р.</t>
  </si>
  <si>
    <t>Каналы сбыта: реализация услуг в квартире многоэтажного дома.</t>
  </si>
  <si>
    <t>Реклама (необходимость, её виды):): Реклама соц.сети, Авито,Юла, "Сарафанное радио"</t>
  </si>
  <si>
    <r>
      <t xml:space="preserve">Доля от выплаты гражданину по соцконтракту, % </t>
    </r>
    <r>
      <rPr>
        <b/>
        <sz val="16"/>
        <color theme="1"/>
        <rFont val="Arial"/>
        <family val="2"/>
        <charset val="204"/>
      </rPr>
      <t>*</t>
    </r>
  </si>
  <si>
    <r>
      <t xml:space="preserve"> * -</t>
    </r>
    <r>
      <rPr>
        <b/>
        <i/>
        <sz val="8"/>
        <color theme="1"/>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</si>
  <si>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Адрес: </t>
  </si>
  <si>
    <r>
      <t>2.1. Полное название вида предпринимательской деятельности с указанием кодов ОКВЭД:</t>
    </r>
    <r>
      <rPr>
        <sz val="16"/>
        <color theme="1"/>
        <rFont val="Courier New"/>
        <family val="3"/>
        <charset val="204"/>
      </rPr>
      <t xml:space="preserve"> Предоставление услуг парикмахерскими и салонами красоты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</si>
</sst>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quot;р.&quot;_-;\-* #\ ##0.00&quot;р.&quot;_-;_-* &quot;-&quot;??&quot;р.&quot;_-;_-@_-"/>
    <numFmt numFmtId="165" formatCode="#\ ##0.00&quot;р.&quot;"/>
    <numFmt numFmtId="166" formatCode="#\ ##0"/>
    <numFmt numFmtId="167" formatCode="#\ ##0.00"/>
  </numFmts>
  <fonts count="22" x14ac:knownFonts="1">
    <font>
      <sz val="10"/>
      <name val="Arial Cyr"/>
      <charset val="204"/>
    </font>
    <font>
      <sz val="12"/>
      <name val="Arial"/>
      <family val="2"/>
      <charset val="204"/>
    </font>
    <font>
      <b/>
      <sz val="12"/>
      <name val="Arial"/>
      <family val="2"/>
      <charset val="204"/>
    </font>
    <font>
      <b/>
      <sz val="20"/>
      <name val="Courier New"/>
      <family val="3"/>
      <charset val="204"/>
    </font>
    <font>
      <b/>
      <sz val="20"/>
      <name val="Arial"/>
      <family val="2"/>
      <charset val="204"/>
    </font>
    <font>
      <sz val="12"/>
      <name val="Courier New"/>
      <family val="3"/>
      <charset val="204"/>
    </font>
    <font>
      <sz val="20"/>
      <name val="Courier New"/>
      <family val="3"/>
      <charset val="204"/>
    </font>
    <font>
      <sz val="10"/>
      <name val="Arial Cyr"/>
      <charset val="204"/>
    </font>
    <font>
      <b/>
      <sz val="22"/>
      <color theme="1"/>
      <name val="Courier New"/>
      <family val="3"/>
      <charset val="204"/>
    </font>
    <font>
      <sz val="22"/>
      <color theme="1"/>
      <name val="Courier New"/>
      <family val="3"/>
      <charset val="204"/>
    </font>
    <font>
      <sz val="16"/>
      <color theme="1"/>
      <name val="Courier New"/>
      <family val="3"/>
      <charset val="204"/>
    </font>
    <font>
      <b/>
      <sz val="16"/>
      <color theme="1"/>
      <name val="Courier New"/>
      <family val="3"/>
      <charset val="204"/>
    </font>
    <font>
      <b/>
      <sz val="24"/>
      <color theme="1"/>
      <name val="Courier New"/>
      <family val="3"/>
      <charset val="204"/>
    </font>
    <font>
      <b/>
      <sz val="20"/>
      <color theme="1"/>
      <name val="Courier New"/>
      <family val="3"/>
      <charset val="204"/>
    </font>
    <font>
      <u/>
      <sz val="16"/>
      <color theme="1"/>
      <name val="Courier New"/>
      <family val="3"/>
      <charset val="204"/>
    </font>
    <font>
      <sz val="16"/>
      <color theme="1"/>
      <name val="Arial"/>
      <family val="2"/>
      <charset val="204"/>
    </font>
    <font>
      <b/>
      <sz val="16"/>
      <color theme="1"/>
      <name val="Arial"/>
      <family val="2"/>
      <charset val="204"/>
    </font>
    <font>
      <i/>
      <sz val="8"/>
      <color theme="1"/>
      <name val="Courier New"/>
      <family val="3"/>
      <charset val="204"/>
    </font>
    <font>
      <b/>
      <i/>
      <sz val="8"/>
      <color theme="1"/>
      <name val="Courier New"/>
      <family val="3"/>
      <charset val="204"/>
    </font>
    <font>
      <sz val="8"/>
      <color theme="1"/>
      <name val="Courier New"/>
      <family val="3"/>
      <charset val="204"/>
    </font>
    <font>
      <sz val="12"/>
      <color theme="1"/>
      <name val="Courier New"/>
      <family val="3"/>
      <charset val="204"/>
    </font>
    <font>
      <i/>
      <sz val="12"/>
      <color theme="1"/>
      <name val="Courier New"/>
      <family val="3"/>
      <charset val="204"/>
    </font>
  </fonts>
  <fills count="8">
    <fill>
      <patternFill patternType="none"/>
    </fill>
    <fill>
      <patternFill patternType="gray125"/>
    </fill>
    <fill>
      <patternFill patternType="solid">
        <fgColor indexed="42"/>
        <bgColor indexed="64"/>
      </patternFill>
    </fill>
    <fill>
      <patternFill patternType="solid">
        <fgColor indexed="42"/>
        <bgColor indexed="27"/>
      </patternFill>
    </fill>
    <fill>
      <patternFill patternType="solid">
        <fgColor indexed="47"/>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CFFCC"/>
        <bgColor indexed="27"/>
      </patternFill>
    </fill>
  </fills>
  <borders count="6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auto="1"/>
      </bottom>
      <diagonal/>
    </border>
    <border>
      <left/>
      <right/>
      <top style="thin">
        <color auto="1"/>
      </top>
      <bottom style="thin">
        <color indexed="8"/>
      </bottom>
      <diagonal/>
    </border>
    <border>
      <left/>
      <right style="thin">
        <color indexed="8"/>
      </right>
      <top style="thin">
        <color auto="1"/>
      </top>
      <bottom style="thin">
        <color indexed="8"/>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top style="thin">
        <color auto="1"/>
      </top>
      <bottom/>
      <diagonal/>
    </border>
    <border>
      <left/>
      <right style="thin">
        <color indexed="8"/>
      </right>
      <top style="thin">
        <color auto="1"/>
      </top>
      <bottom/>
      <diagonal/>
    </border>
    <border>
      <left/>
      <right/>
      <top style="thin">
        <color indexed="8"/>
      </top>
      <bottom/>
      <diagonal/>
    </border>
    <border>
      <left/>
      <right style="thin">
        <color auto="1"/>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auto="1"/>
      </bottom>
      <diagonal/>
    </border>
    <border>
      <left/>
      <right style="thin">
        <color indexed="8"/>
      </right>
      <top style="thin">
        <color indexed="8"/>
      </top>
      <bottom style="thin">
        <color auto="1"/>
      </bottom>
      <diagonal/>
    </border>
    <border>
      <left/>
      <right/>
      <top style="thin">
        <color auto="1"/>
      </top>
      <bottom style="thin">
        <color auto="1"/>
      </bottom>
      <diagonal/>
    </border>
    <border>
      <left style="thin">
        <color indexed="8"/>
      </left>
      <right/>
      <top style="thin">
        <color auto="1"/>
      </top>
      <bottom style="thin">
        <color indexed="8"/>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ck">
        <color indexed="8"/>
      </left>
      <right style="thick">
        <color indexed="8"/>
      </right>
      <top style="thick">
        <color indexed="8"/>
      </top>
      <bottom style="thick">
        <color indexed="8"/>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thin">
        <color indexed="8"/>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252">
    <xf numFmtId="0" fontId="0" fillId="0" borderId="0" xfId="0"/>
    <xf numFmtId="0" fontId="3" fillId="0" borderId="0" xfId="0" applyFont="1"/>
    <xf numFmtId="0" fontId="1" fillId="0" borderId="0" xfId="0" applyFont="1"/>
    <xf numFmtId="0" fontId="1" fillId="0" borderId="0" xfId="0" applyFont="1" applyAlignment="1">
      <alignment vertical="center"/>
    </xf>
    <xf numFmtId="0" fontId="2" fillId="0" borderId="0" xfId="0" applyFont="1"/>
    <xf numFmtId="0" fontId="1" fillId="0" borderId="0" xfId="0" applyFont="1" applyBorder="1"/>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Protection="1">
      <protection locked="0"/>
    </xf>
    <xf numFmtId="0" fontId="1" fillId="0" borderId="0" xfId="0" applyFont="1" applyBorder="1" applyAlignment="1" applyProtection="1">
      <alignment vertical="top" wrapText="1"/>
    </xf>
    <xf numFmtId="0" fontId="4" fillId="0" borderId="0" xfId="0" applyFont="1" applyBorder="1"/>
    <xf numFmtId="0" fontId="2" fillId="0" borderId="0" xfId="0" applyFont="1" applyBorder="1"/>
    <xf numFmtId="0" fontId="1" fillId="0" borderId="0" xfId="0" applyFont="1" applyAlignment="1">
      <alignment wrapText="1"/>
    </xf>
    <xf numFmtId="0" fontId="1" fillId="0" borderId="0" xfId="0" applyFont="1" applyAlignment="1"/>
    <xf numFmtId="0" fontId="1" fillId="0" borderId="0" xfId="0" applyFont="1" applyAlignment="1">
      <alignment horizontal="left" vertical="center"/>
    </xf>
    <xf numFmtId="0" fontId="1" fillId="0" borderId="0" xfId="0" applyFont="1" applyAlignment="1">
      <alignment horizontal="center" wrapText="1"/>
    </xf>
    <xf numFmtId="0" fontId="5" fillId="0" borderId="0" xfId="0" applyFont="1"/>
    <xf numFmtId="0" fontId="5" fillId="0" borderId="0" xfId="0"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10" fillId="0" borderId="9"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9"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1" fillId="0" borderId="9" xfId="0" applyFont="1" applyBorder="1" applyAlignment="1" applyProtection="1">
      <alignment vertical="top" wrapText="1"/>
      <protection locked="0"/>
    </xf>
    <xf numFmtId="0" fontId="11" fillId="0" borderId="7"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0" fontId="11" fillId="0" borderId="19"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0" fillId="0" borderId="43" xfId="0" applyFont="1" applyBorder="1" applyAlignment="1" applyProtection="1">
      <alignment vertical="top" wrapText="1"/>
      <protection locked="0"/>
    </xf>
    <xf numFmtId="0" fontId="10" fillId="0" borderId="44" xfId="0" applyFont="1" applyBorder="1" applyAlignment="1" applyProtection="1">
      <alignment vertical="top" wrapText="1"/>
      <protection locked="0"/>
    </xf>
    <xf numFmtId="0" fontId="10" fillId="0" borderId="45" xfId="0" applyFont="1" applyBorder="1" applyAlignment="1" applyProtection="1">
      <alignment vertical="top" wrapText="1"/>
      <protection locked="0"/>
    </xf>
    <xf numFmtId="0" fontId="10" fillId="0" borderId="43" xfId="0" applyFont="1" applyBorder="1" applyAlignment="1" applyProtection="1">
      <alignment horizontal="left" vertical="top"/>
      <protection locked="0"/>
    </xf>
    <xf numFmtId="0" fontId="10" fillId="0" borderId="44" xfId="0" applyFont="1" applyBorder="1" applyAlignment="1" applyProtection="1">
      <alignment horizontal="left" vertical="top"/>
      <protection locked="0"/>
    </xf>
    <xf numFmtId="0" fontId="10" fillId="0" borderId="45" xfId="0" applyFont="1" applyBorder="1" applyAlignment="1" applyProtection="1">
      <alignment horizontal="left" vertical="top"/>
      <protection locked="0"/>
    </xf>
    <xf numFmtId="0" fontId="10" fillId="0" borderId="51"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20" xfId="0" applyFont="1" applyBorder="1" applyAlignment="1" applyProtection="1">
      <alignment horizontal="left" vertical="top"/>
      <protection locked="0"/>
    </xf>
    <xf numFmtId="0" fontId="11" fillId="0" borderId="51"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0" fillId="0" borderId="0" xfId="0" applyFont="1" applyBorder="1" applyProtection="1">
      <protection locked="0"/>
    </xf>
    <xf numFmtId="165" fontId="11" fillId="4" borderId="1" xfId="0" applyNumberFormat="1" applyFont="1" applyFill="1" applyBorder="1" applyAlignment="1" applyProtection="1">
      <alignment horizontal="center" vertical="center" shrinkToFit="1"/>
    </xf>
    <xf numFmtId="0" fontId="10" fillId="0" borderId="0" xfId="0" applyFont="1" applyBorder="1" applyAlignment="1" applyProtection="1">
      <alignment vertical="top" wrapText="1"/>
      <protection locked="0"/>
    </xf>
    <xf numFmtId="0" fontId="10" fillId="0" borderId="20" xfId="0" applyFont="1" applyBorder="1" applyProtection="1">
      <protection locked="0"/>
    </xf>
    <xf numFmtId="165" fontId="11" fillId="0" borderId="0" xfId="0" applyNumberFormat="1" applyFont="1" applyBorder="1" applyAlignment="1" applyProtection="1">
      <alignment horizontal="center" vertical="center" shrinkToFit="1"/>
      <protection locked="0"/>
    </xf>
    <xf numFmtId="0" fontId="10" fillId="0" borderId="51" xfId="0" applyFont="1" applyBorder="1" applyAlignment="1" applyProtection="1">
      <alignment horizontal="left" vertical="top" wrapText="1" indent="2"/>
      <protection locked="0"/>
    </xf>
    <xf numFmtId="0" fontId="10" fillId="0" borderId="0" xfId="0" applyFont="1" applyBorder="1" applyAlignment="1" applyProtection="1">
      <alignment horizontal="left" vertical="top" wrapText="1" indent="2"/>
      <protection locked="0"/>
    </xf>
    <xf numFmtId="0" fontId="10" fillId="0" borderId="13" xfId="0" applyFont="1" applyBorder="1" applyAlignment="1" applyProtection="1">
      <alignment horizontal="left" vertical="top" wrapText="1" indent="2"/>
      <protection locked="0"/>
    </xf>
    <xf numFmtId="0" fontId="10" fillId="0" borderId="51" xfId="0" applyFont="1" applyBorder="1" applyAlignment="1" applyProtection="1">
      <alignment horizontal="left" vertical="top" indent="2"/>
      <protection locked="0"/>
    </xf>
    <xf numFmtId="0" fontId="10" fillId="0" borderId="0" xfId="0" applyFont="1" applyBorder="1" applyAlignment="1" applyProtection="1">
      <alignment horizontal="left" vertical="top" indent="2"/>
      <protection locked="0"/>
    </xf>
    <xf numFmtId="0" fontId="10" fillId="0" borderId="13" xfId="0" applyFont="1" applyBorder="1" applyAlignment="1" applyProtection="1">
      <alignment horizontal="left" vertical="top" indent="2"/>
      <protection locked="0"/>
    </xf>
    <xf numFmtId="0" fontId="11" fillId="0" borderId="51"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20" xfId="0" applyFont="1" applyBorder="1" applyAlignment="1" applyProtection="1">
      <alignment vertical="top"/>
      <protection locked="0"/>
    </xf>
    <xf numFmtId="0" fontId="10" fillId="0" borderId="51"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20" xfId="0" applyFont="1" applyBorder="1" applyAlignment="1" applyProtection="1">
      <alignment horizontal="left" vertical="top"/>
      <protection locked="0"/>
    </xf>
    <xf numFmtId="0" fontId="12" fillId="0" borderId="0" xfId="0" applyFont="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3" fillId="5" borderId="0" xfId="0" applyFont="1" applyFill="1" applyAlignment="1" applyProtection="1">
      <alignment horizontal="left"/>
      <protection locked="0"/>
    </xf>
    <xf numFmtId="0" fontId="13" fillId="5" borderId="0" xfId="0" applyFont="1" applyFill="1" applyProtection="1">
      <protection locked="0"/>
    </xf>
    <xf numFmtId="0" fontId="11" fillId="0" borderId="6" xfId="0" applyFont="1" applyBorder="1" applyAlignment="1" applyProtection="1">
      <alignment vertical="top"/>
      <protection locked="0"/>
    </xf>
    <xf numFmtId="0" fontId="11" fillId="0" borderId="46" xfId="0" applyFont="1" applyBorder="1" applyAlignment="1" applyProtection="1">
      <alignment vertical="top" wrapText="1"/>
      <protection locked="0"/>
    </xf>
    <xf numFmtId="0" fontId="11" fillId="0" borderId="0" xfId="0" applyFont="1" applyBorder="1" applyAlignment="1" applyProtection="1">
      <alignment vertical="top" wrapText="1"/>
      <protection locked="0"/>
    </xf>
    <xf numFmtId="0" fontId="11" fillId="0" borderId="47" xfId="0" applyFont="1" applyBorder="1" applyAlignment="1" applyProtection="1">
      <alignment vertical="top" wrapText="1"/>
      <protection locked="0"/>
    </xf>
    <xf numFmtId="0" fontId="13" fillId="5" borderId="52" xfId="0" applyFont="1" applyFill="1" applyBorder="1" applyAlignment="1" applyProtection="1">
      <alignment horizontal="left" vertical="top"/>
      <protection locked="0"/>
    </xf>
    <xf numFmtId="0" fontId="13" fillId="5" borderId="53" xfId="0" applyFont="1" applyFill="1" applyBorder="1" applyAlignment="1" applyProtection="1">
      <alignment horizontal="left" vertical="top"/>
      <protection locked="0"/>
    </xf>
    <xf numFmtId="0" fontId="13" fillId="5" borderId="54" xfId="0" applyFont="1" applyFill="1" applyBorder="1" applyProtection="1">
      <protection locked="0"/>
    </xf>
    <xf numFmtId="0" fontId="11" fillId="0" borderId="14" xfId="0" applyFont="1" applyBorder="1" applyAlignment="1" applyProtection="1">
      <alignment vertical="top" wrapText="1"/>
      <protection locked="0"/>
    </xf>
    <xf numFmtId="0" fontId="10" fillId="0" borderId="15" xfId="0" applyFont="1" applyBorder="1" applyAlignment="1" applyProtection="1">
      <alignment vertical="top" wrapText="1"/>
      <protection locked="0"/>
    </xf>
    <xf numFmtId="0" fontId="10" fillId="0" borderId="16" xfId="0" applyFont="1" applyBorder="1" applyAlignment="1" applyProtection="1">
      <alignment vertical="top" wrapText="1"/>
      <protection locked="0"/>
    </xf>
    <xf numFmtId="0" fontId="11" fillId="0" borderId="17" xfId="0" applyFont="1" applyBorder="1" applyAlignment="1" applyProtection="1">
      <alignment vertical="top" wrapText="1"/>
      <protection locked="0"/>
    </xf>
    <xf numFmtId="0" fontId="10" fillId="0" borderId="18" xfId="0" applyFont="1" applyBorder="1" applyAlignment="1" applyProtection="1">
      <alignment vertical="top" wrapText="1"/>
      <protection locked="0"/>
    </xf>
    <xf numFmtId="0" fontId="11" fillId="0" borderId="6" xfId="0" applyFont="1" applyFill="1" applyBorder="1" applyAlignment="1" applyProtection="1">
      <alignment vertical="top" wrapText="1"/>
      <protection locked="0"/>
    </xf>
    <xf numFmtId="0" fontId="11" fillId="0" borderId="19" xfId="0" applyFont="1" applyFill="1" applyBorder="1" applyAlignment="1" applyProtection="1">
      <alignment vertical="top" wrapText="1"/>
      <protection locked="0"/>
    </xf>
    <xf numFmtId="0" fontId="11" fillId="0" borderId="28" xfId="0" applyFont="1" applyFill="1" applyBorder="1" applyAlignment="1" applyProtection="1">
      <alignment vertical="top" wrapText="1"/>
      <protection locked="0"/>
    </xf>
    <xf numFmtId="0" fontId="10" fillId="0" borderId="48" xfId="0" applyFont="1" applyFill="1" applyBorder="1" applyAlignment="1" applyProtection="1">
      <alignment horizontal="left" vertical="top" wrapText="1"/>
      <protection locked="0"/>
    </xf>
    <xf numFmtId="0" fontId="10" fillId="0" borderId="49" xfId="0" applyFont="1" applyFill="1" applyBorder="1" applyAlignment="1" applyProtection="1">
      <alignment horizontal="left" vertical="top" wrapText="1"/>
      <protection locked="0"/>
    </xf>
    <xf numFmtId="0" fontId="10" fillId="0" borderId="50" xfId="0" applyFont="1" applyFill="1" applyBorder="1" applyAlignment="1" applyProtection="1">
      <alignment horizontal="left" vertical="top" wrapText="1"/>
      <protection locked="0"/>
    </xf>
    <xf numFmtId="0" fontId="10" fillId="0" borderId="51"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20" xfId="0" applyFont="1" applyFill="1" applyBorder="1" applyAlignment="1" applyProtection="1">
      <alignment horizontal="left" vertical="top" wrapText="1"/>
      <protection locked="0"/>
    </xf>
    <xf numFmtId="0" fontId="11" fillId="0" borderId="51"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165" fontId="11" fillId="4" borderId="58" xfId="0" applyNumberFormat="1" applyFont="1" applyFill="1" applyBorder="1" applyAlignment="1" applyProtection="1">
      <alignment vertical="top" shrinkToFit="1"/>
    </xf>
    <xf numFmtId="0" fontId="10" fillId="0" borderId="0" xfId="0" applyFont="1" applyBorder="1" applyAlignment="1" applyProtection="1">
      <alignment vertical="top"/>
      <protection locked="0"/>
    </xf>
    <xf numFmtId="0" fontId="10" fillId="0" borderId="20" xfId="0" applyFont="1" applyBorder="1" applyAlignment="1" applyProtection="1">
      <alignment vertical="top"/>
      <protection locked="0"/>
    </xf>
    <xf numFmtId="0" fontId="11" fillId="0" borderId="55" xfId="0" applyFont="1" applyBorder="1" applyAlignment="1" applyProtection="1">
      <alignment horizontal="left" vertical="top" wrapText="1"/>
      <protection locked="0"/>
    </xf>
    <xf numFmtId="0" fontId="10" fillId="0" borderId="56" xfId="0" applyFont="1" applyBorder="1" applyAlignment="1" applyProtection="1">
      <alignment horizontal="left" vertical="top" wrapText="1"/>
      <protection locked="0"/>
    </xf>
    <xf numFmtId="0" fontId="10" fillId="0" borderId="57" xfId="0" applyFont="1" applyBorder="1" applyAlignment="1" applyProtection="1">
      <alignment horizontal="left" vertical="top" wrapText="1"/>
      <protection locked="0"/>
    </xf>
    <xf numFmtId="0" fontId="11" fillId="0" borderId="43" xfId="0" applyFont="1" applyFill="1" applyBorder="1" applyAlignment="1" applyProtection="1">
      <alignment vertical="top" wrapText="1"/>
      <protection locked="0"/>
    </xf>
    <xf numFmtId="0" fontId="11" fillId="0" borderId="44" xfId="0" applyFont="1" applyFill="1" applyBorder="1" applyAlignment="1" applyProtection="1">
      <alignment vertical="top" wrapText="1"/>
      <protection locked="0"/>
    </xf>
    <xf numFmtId="0" fontId="11" fillId="0" borderId="45" xfId="0" applyFont="1" applyFill="1" applyBorder="1" applyAlignment="1" applyProtection="1">
      <alignment vertical="top" wrapText="1"/>
      <protection locked="0"/>
    </xf>
    <xf numFmtId="0" fontId="10" fillId="0" borderId="43" xfId="0" applyFont="1" applyBorder="1" applyAlignment="1" applyProtection="1">
      <alignment horizontal="left" vertical="top" wrapText="1"/>
      <protection locked="0"/>
    </xf>
    <xf numFmtId="0" fontId="10" fillId="0" borderId="44" xfId="0" applyFont="1" applyBorder="1" applyAlignment="1" applyProtection="1">
      <alignment horizontal="left" vertical="top" wrapText="1"/>
      <protection locked="0"/>
    </xf>
    <xf numFmtId="0" fontId="10" fillId="0" borderId="45"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3" fillId="5" borderId="0" xfId="0" applyFont="1" applyFill="1" applyBorder="1" applyAlignment="1" applyProtection="1">
      <alignment horizontal="left"/>
      <protection locked="0"/>
    </xf>
    <xf numFmtId="0" fontId="11" fillId="0" borderId="43"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11" fillId="0" borderId="45" xfId="0" applyFont="1" applyBorder="1" applyAlignment="1" applyProtection="1">
      <alignment vertical="top" wrapText="1"/>
      <protection locked="0"/>
    </xf>
    <xf numFmtId="0" fontId="10" fillId="0" borderId="21" xfId="0" applyFont="1" applyBorder="1" applyAlignment="1" applyProtection="1">
      <alignment vertical="top" wrapText="1"/>
      <protection locked="0"/>
    </xf>
    <xf numFmtId="0" fontId="10" fillId="0" borderId="22" xfId="0"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10" fillId="0" borderId="24"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25" xfId="0" applyFont="1" applyBorder="1" applyAlignment="1" applyProtection="1">
      <alignment vertical="top" wrapText="1"/>
      <protection locked="0"/>
    </xf>
    <xf numFmtId="0" fontId="11" fillId="0" borderId="26" xfId="0" applyFont="1" applyBorder="1" applyAlignment="1" applyProtection="1">
      <protection locked="0"/>
    </xf>
    <xf numFmtId="0" fontId="11" fillId="0" borderId="26" xfId="0" applyFont="1" applyBorder="1" applyAlignment="1" applyProtection="1">
      <protection locked="0"/>
    </xf>
    <xf numFmtId="0" fontId="14" fillId="0" borderId="27"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0" borderId="9"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8"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19"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0" fontId="14" fillId="0" borderId="21" xfId="0" applyFont="1" applyBorder="1" applyAlignment="1" applyProtection="1">
      <alignment vertical="top" wrapText="1"/>
      <protection locked="0"/>
    </xf>
    <xf numFmtId="0" fontId="11" fillId="0" borderId="2" xfId="0" applyFont="1" applyBorder="1" applyAlignment="1" applyProtection="1">
      <alignment horizontal="left" vertical="top"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0" fillId="0" borderId="2" xfId="0" applyFont="1" applyBorder="1" applyAlignment="1" applyProtection="1">
      <alignment vertical="top" wrapText="1"/>
      <protection locked="0"/>
    </xf>
    <xf numFmtId="164" fontId="11" fillId="2" borderId="2" xfId="1" applyFont="1" applyFill="1" applyBorder="1" applyAlignment="1" applyProtection="1">
      <alignment vertical="top" wrapText="1"/>
      <protection locked="0"/>
    </xf>
    <xf numFmtId="0" fontId="11" fillId="2" borderId="2" xfId="0" applyFont="1" applyFill="1" applyBorder="1" applyAlignment="1" applyProtection="1">
      <alignment vertical="top" wrapText="1"/>
      <protection locked="0"/>
    </xf>
    <xf numFmtId="165" fontId="11" fillId="4" borderId="2" xfId="0" applyNumberFormat="1" applyFont="1" applyFill="1" applyBorder="1" applyAlignment="1" applyProtection="1">
      <alignment vertical="top" wrapText="1"/>
    </xf>
    <xf numFmtId="165" fontId="11" fillId="4" borderId="2" xfId="0" applyNumberFormat="1" applyFont="1" applyFill="1" applyBorder="1" applyAlignment="1" applyProtection="1">
      <alignment horizontal="center" vertical="top" wrapText="1"/>
    </xf>
    <xf numFmtId="0" fontId="11" fillId="0" borderId="0" xfId="0" applyFont="1" applyAlignment="1" applyProtection="1">
      <protection locked="0"/>
    </xf>
    <xf numFmtId="0" fontId="11" fillId="0" borderId="0" xfId="0" applyFont="1" applyProtection="1">
      <protection locked="0"/>
    </xf>
    <xf numFmtId="0" fontId="10" fillId="0" borderId="0" xfId="0" applyFont="1" applyProtection="1">
      <protection locked="0"/>
    </xf>
    <xf numFmtId="0" fontId="10" fillId="0" borderId="0" xfId="0" applyFont="1" applyBorder="1" applyAlignment="1" applyProtection="1">
      <alignment horizontal="left" vertical="top" wrapText="1"/>
      <protection locked="0"/>
    </xf>
    <xf numFmtId="0" fontId="13" fillId="5" borderId="0" xfId="0" applyFont="1" applyFill="1" applyBorder="1" applyAlignment="1" applyProtection="1">
      <alignment horizontal="left" wrapText="1"/>
      <protection locked="0"/>
    </xf>
    <xf numFmtId="0" fontId="13" fillId="5" borderId="0" xfId="0" applyFont="1" applyFill="1" applyBorder="1" applyProtection="1">
      <protection locked="0"/>
    </xf>
    <xf numFmtId="0" fontId="11" fillId="0" borderId="0" xfId="0" applyFont="1" applyAlignment="1" applyProtection="1">
      <alignment horizontal="left" wrapText="1"/>
      <protection locked="0"/>
    </xf>
    <xf numFmtId="0" fontId="15" fillId="0" borderId="0" xfId="0" applyFont="1" applyAlignment="1" applyProtection="1">
      <alignment horizontal="left" wrapText="1"/>
      <protection locked="0"/>
    </xf>
    <xf numFmtId="0" fontId="16" fillId="0" borderId="0" xfId="0" applyFont="1" applyAlignment="1" applyProtection="1">
      <alignment horizontal="right" wrapText="1"/>
      <protection locked="0"/>
    </xf>
    <xf numFmtId="0" fontId="15" fillId="0" borderId="2" xfId="0" applyFont="1" applyBorder="1" applyAlignment="1" applyProtection="1">
      <alignment horizontal="center" wrapText="1"/>
      <protection locked="0"/>
    </xf>
    <xf numFmtId="0" fontId="15" fillId="0" borderId="2" xfId="0" applyFont="1" applyBorder="1" applyAlignment="1" applyProtection="1">
      <alignment horizontal="center" vertical="center" wrapText="1"/>
      <protection locked="0"/>
    </xf>
    <xf numFmtId="0" fontId="15" fillId="0" borderId="0" xfId="0" applyFont="1" applyAlignment="1" applyProtection="1">
      <alignment vertical="center"/>
      <protection locked="0"/>
    </xf>
    <xf numFmtId="0" fontId="16" fillId="0" borderId="2" xfId="0" applyFont="1" applyBorder="1" applyAlignment="1" applyProtection="1">
      <alignment horizontal="center" wrapText="1"/>
      <protection locked="0"/>
    </xf>
    <xf numFmtId="0" fontId="16" fillId="0" borderId="0" xfId="0" applyFont="1" applyProtection="1">
      <protection locked="0"/>
    </xf>
    <xf numFmtId="165" fontId="15" fillId="4" borderId="2" xfId="0" applyNumberFormat="1" applyFont="1" applyFill="1" applyBorder="1" applyAlignment="1" applyProtection="1">
      <alignment vertical="center" wrapText="1" shrinkToFit="1"/>
    </xf>
    <xf numFmtId="165" fontId="16" fillId="2" borderId="2" xfId="0" applyNumberFormat="1" applyFont="1" applyFill="1" applyBorder="1" applyAlignment="1" applyProtection="1">
      <alignment horizontal="center" vertical="center" shrinkToFit="1"/>
      <protection locked="0"/>
    </xf>
    <xf numFmtId="0" fontId="15" fillId="0" borderId="2" xfId="0" applyFont="1" applyBorder="1" applyAlignment="1" applyProtection="1">
      <alignment horizontal="center" vertical="top" wrapText="1"/>
      <protection locked="0"/>
    </xf>
    <xf numFmtId="0" fontId="15" fillId="0" borderId="2" xfId="0" applyFont="1" applyBorder="1" applyAlignment="1" applyProtection="1">
      <alignment horizontal="left" vertical="top" wrapText="1"/>
      <protection locked="0"/>
    </xf>
    <xf numFmtId="165" fontId="16" fillId="4" borderId="2" xfId="0" applyNumberFormat="1" applyFont="1" applyFill="1" applyBorder="1" applyAlignment="1" applyProtection="1">
      <alignment horizontal="center" vertical="top" shrinkToFit="1"/>
      <protection locked="0"/>
    </xf>
    <xf numFmtId="0" fontId="15" fillId="0" borderId="0" xfId="0" applyFont="1" applyProtection="1">
      <protection locked="0"/>
    </xf>
    <xf numFmtId="0" fontId="16" fillId="0" borderId="0" xfId="0" applyFont="1" applyAlignment="1" applyProtection="1">
      <alignment horizontal="center" wrapText="1"/>
      <protection locked="0"/>
    </xf>
    <xf numFmtId="0" fontId="15" fillId="0" borderId="0" xfId="0" applyFont="1" applyBorder="1" applyAlignment="1" applyProtection="1">
      <protection locked="0"/>
    </xf>
    <xf numFmtId="0" fontId="16" fillId="0" borderId="0" xfId="0" applyFont="1" applyBorder="1" applyAlignment="1" applyProtection="1">
      <alignment horizontal="left"/>
      <protection locked="0"/>
    </xf>
    <xf numFmtId="0" fontId="15" fillId="0" borderId="29"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center" vertical="center" wrapText="1"/>
      <protection locked="0"/>
    </xf>
    <xf numFmtId="0" fontId="15" fillId="2" borderId="2" xfId="0" applyFont="1" applyFill="1" applyBorder="1" applyAlignment="1" applyProtection="1">
      <alignment vertical="center" wrapText="1"/>
      <protection locked="0"/>
    </xf>
    <xf numFmtId="10" fontId="16" fillId="4" borderId="2" xfId="0" applyNumberFormat="1" applyFont="1" applyFill="1" applyBorder="1" applyAlignment="1" applyProtection="1">
      <alignment horizontal="center" vertical="center" shrinkToFit="1"/>
    </xf>
    <xf numFmtId="165" fontId="16" fillId="4" borderId="2" xfId="0" applyNumberFormat="1" applyFont="1" applyFill="1" applyBorder="1" applyAlignment="1" applyProtection="1">
      <alignment horizontal="center" vertical="center" shrinkToFit="1"/>
    </xf>
    <xf numFmtId="0" fontId="15" fillId="0" borderId="2" xfId="0" applyFont="1" applyBorder="1" applyAlignment="1" applyProtection="1">
      <alignment vertical="center"/>
      <protection locked="0"/>
    </xf>
    <xf numFmtId="0" fontId="15" fillId="0" borderId="2"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17" fillId="0" borderId="0" xfId="0" applyFont="1" applyBorder="1" applyAlignment="1" applyProtection="1">
      <alignment horizontal="left" vertical="top" wrapText="1"/>
      <protection locked="0"/>
    </xf>
    <xf numFmtId="0" fontId="17" fillId="0" borderId="0" xfId="0" applyFont="1" applyBorder="1" applyAlignment="1" applyProtection="1">
      <alignment horizontal="left" vertical="top"/>
      <protection locked="0"/>
    </xf>
    <xf numFmtId="0" fontId="19" fillId="0" borderId="0" xfId="0" applyFont="1" applyBorder="1" applyAlignment="1" applyProtection="1">
      <alignment horizontal="left" vertical="top" wrapText="1"/>
      <protection locked="0"/>
    </xf>
    <xf numFmtId="0" fontId="15" fillId="0" borderId="0" xfId="0" applyFont="1" applyBorder="1" applyAlignment="1" applyProtection="1">
      <alignment horizontal="right"/>
      <protection locked="0"/>
    </xf>
    <xf numFmtId="0" fontId="15" fillId="0" borderId="43"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42" xfId="0" applyFont="1" applyBorder="1" applyAlignment="1" applyProtection="1">
      <alignment horizontal="center" wrapText="1"/>
      <protection locked="0"/>
    </xf>
    <xf numFmtId="0" fontId="16" fillId="0" borderId="43" xfId="0" applyFont="1" applyBorder="1" applyAlignment="1" applyProtection="1">
      <alignment horizontal="center" wrapText="1"/>
      <protection locked="0"/>
    </xf>
    <xf numFmtId="0" fontId="15" fillId="0" borderId="0" xfId="0" applyFont="1" applyBorder="1" applyAlignment="1" applyProtection="1">
      <alignment horizontal="left" vertical="top" wrapText="1"/>
      <protection locked="0"/>
    </xf>
    <xf numFmtId="0" fontId="15" fillId="0" borderId="42" xfId="0" applyFont="1" applyBorder="1" applyAlignment="1" applyProtection="1">
      <alignment horizontal="center" vertical="top" wrapText="1"/>
      <protection locked="0"/>
    </xf>
    <xf numFmtId="0" fontId="15" fillId="6" borderId="9" xfId="0" applyFont="1" applyFill="1" applyBorder="1" applyAlignment="1" applyProtection="1">
      <alignment horizontal="left" vertical="center" wrapText="1"/>
      <protection locked="0"/>
    </xf>
    <xf numFmtId="0" fontId="15" fillId="7" borderId="3" xfId="0" applyFont="1" applyFill="1" applyBorder="1" applyAlignment="1" applyProtection="1">
      <alignment horizontal="center" vertical="center" wrapText="1"/>
      <protection locked="0"/>
    </xf>
    <xf numFmtId="165" fontId="16" fillId="7" borderId="59" xfId="0" applyNumberFormat="1" applyFont="1" applyFill="1" applyBorder="1" applyAlignment="1" applyProtection="1">
      <alignment horizontal="center" vertical="center" shrinkToFit="1"/>
      <protection locked="0"/>
    </xf>
    <xf numFmtId="0" fontId="15" fillId="7" borderId="9"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top" wrapText="1"/>
      <protection locked="0"/>
    </xf>
    <xf numFmtId="0" fontId="15" fillId="0" borderId="2" xfId="0" applyFont="1" applyBorder="1" applyAlignment="1" applyProtection="1">
      <alignment vertical="top" wrapText="1"/>
      <protection locked="0"/>
    </xf>
    <xf numFmtId="165" fontId="16" fillId="4" borderId="2" xfId="0" applyNumberFormat="1" applyFont="1" applyFill="1" applyBorder="1" applyAlignment="1" applyProtection="1">
      <alignment horizontal="center" shrinkToFit="1"/>
      <protection locked="0"/>
    </xf>
    <xf numFmtId="0" fontId="15" fillId="0" borderId="0" xfId="0" applyFont="1" applyBorder="1" applyAlignment="1" applyProtection="1">
      <alignment vertical="top" wrapText="1"/>
      <protection locked="0"/>
    </xf>
    <xf numFmtId="0" fontId="16" fillId="0" borderId="0" xfId="0" applyFont="1" applyBorder="1" applyAlignment="1" applyProtection="1">
      <alignment horizontal="left" vertical="top" wrapText="1"/>
      <protection locked="0"/>
    </xf>
    <xf numFmtId="0" fontId="15" fillId="0" borderId="0" xfId="0" applyFont="1" applyBorder="1" applyProtection="1">
      <protection locked="0"/>
    </xf>
    <xf numFmtId="0" fontId="20" fillId="0" borderId="0" xfId="0" applyFont="1" applyBorder="1" applyAlignment="1" applyProtection="1">
      <alignment horizontal="left" vertical="top" wrapText="1"/>
      <protection locked="0"/>
    </xf>
    <xf numFmtId="0" fontId="21" fillId="0" borderId="0" xfId="0" applyFont="1" applyBorder="1" applyAlignment="1" applyProtection="1">
      <alignment horizontal="left" vertical="top"/>
      <protection locked="0"/>
    </xf>
    <xf numFmtId="0" fontId="15" fillId="0" borderId="0" xfId="0" applyFont="1" applyBorder="1" applyAlignment="1" applyProtection="1">
      <alignment horizontal="right" vertical="top" wrapText="1"/>
      <protection locked="0"/>
    </xf>
    <xf numFmtId="0" fontId="16" fillId="0" borderId="0" xfId="0" applyFont="1" applyBorder="1" applyAlignment="1" applyProtection="1">
      <alignment horizontal="right"/>
      <protection locked="0"/>
    </xf>
    <xf numFmtId="165" fontId="15" fillId="4" borderId="2" xfId="0" applyNumberFormat="1" applyFont="1" applyFill="1" applyBorder="1" applyAlignment="1" applyProtection="1">
      <alignment vertical="center" wrapText="1" shrinkToFit="1"/>
      <protection locked="0"/>
    </xf>
    <xf numFmtId="165" fontId="16" fillId="7" borderId="3" xfId="0" applyNumberFormat="1" applyFont="1" applyFill="1" applyBorder="1" applyAlignment="1" applyProtection="1">
      <alignment horizontal="center" vertical="center" shrinkToFit="1"/>
      <protection locked="0"/>
    </xf>
    <xf numFmtId="0" fontId="17" fillId="0" borderId="0" xfId="0" applyFont="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165" fontId="16" fillId="3" borderId="2" xfId="0" applyNumberFormat="1" applyFont="1" applyFill="1" applyBorder="1" applyAlignment="1" applyProtection="1">
      <alignment horizontal="center" vertical="center" shrinkToFit="1"/>
      <protection locked="0"/>
    </xf>
    <xf numFmtId="167" fontId="16" fillId="3" borderId="2" xfId="0" applyNumberFormat="1" applyFont="1" applyFill="1" applyBorder="1" applyAlignment="1" applyProtection="1">
      <alignment horizontal="center" vertical="center" shrinkToFit="1"/>
      <protection locked="0"/>
    </xf>
    <xf numFmtId="166" fontId="16" fillId="2" borderId="2" xfId="0" applyNumberFormat="1" applyFont="1" applyFill="1" applyBorder="1" applyAlignment="1" applyProtection="1">
      <alignment horizontal="center" vertical="top" shrinkToFit="1"/>
      <protection locked="0"/>
    </xf>
    <xf numFmtId="1" fontId="16" fillId="4" borderId="2" xfId="0" applyNumberFormat="1" applyFont="1" applyFill="1" applyBorder="1" applyAlignment="1" applyProtection="1">
      <alignment horizontal="center" vertical="top" shrinkToFit="1"/>
      <protection locked="0"/>
    </xf>
    <xf numFmtId="0" fontId="15" fillId="0" borderId="0" xfId="0" applyFont="1" applyBorder="1" applyAlignment="1" applyProtection="1">
      <alignment wrapText="1"/>
      <protection locked="0"/>
    </xf>
    <xf numFmtId="0" fontId="15" fillId="0" borderId="0" xfId="0" applyFont="1" applyBorder="1" applyAlignment="1" applyProtection="1">
      <alignment horizontal="right" wrapText="1"/>
      <protection locked="0"/>
    </xf>
    <xf numFmtId="0" fontId="15" fillId="0" borderId="0" xfId="0" applyFont="1" applyBorder="1" applyAlignment="1" applyProtection="1">
      <alignment horizontal="center" wrapText="1"/>
      <protection locked="0"/>
    </xf>
    <xf numFmtId="0" fontId="13" fillId="5" borderId="0" xfId="0" applyFont="1" applyFill="1" applyBorder="1" applyAlignment="1" applyProtection="1">
      <alignment vertical="center" wrapText="1"/>
      <protection locked="0"/>
    </xf>
    <xf numFmtId="0" fontId="15" fillId="0" borderId="0" xfId="0" applyFont="1" applyBorder="1" applyAlignment="1" applyProtection="1">
      <alignment horizontal="left"/>
      <protection locked="0"/>
    </xf>
    <xf numFmtId="165" fontId="15" fillId="4" borderId="2" xfId="0" applyNumberFormat="1" applyFont="1" applyFill="1" applyBorder="1" applyAlignment="1" applyProtection="1">
      <alignment horizontal="left" vertical="center" wrapText="1" shrinkToFit="1"/>
    </xf>
    <xf numFmtId="165" fontId="16" fillId="4" borderId="2" xfId="0" applyNumberFormat="1" applyFont="1" applyFill="1" applyBorder="1" applyAlignment="1" applyProtection="1">
      <alignment horizontal="center" vertical="center" wrapText="1" shrinkToFit="1"/>
    </xf>
    <xf numFmtId="0" fontId="15" fillId="0" borderId="0" xfId="0" applyFont="1" applyAlignment="1" applyProtection="1">
      <alignment wrapText="1"/>
      <protection locked="0"/>
    </xf>
    <xf numFmtId="165" fontId="16" fillId="4" borderId="2" xfId="0" applyNumberFormat="1" applyFont="1" applyFill="1" applyBorder="1" applyAlignment="1" applyProtection="1">
      <alignment horizontal="left" vertical="center" wrapText="1" shrinkToFit="1"/>
    </xf>
    <xf numFmtId="0" fontId="16" fillId="0" borderId="42" xfId="0" applyFont="1" applyBorder="1" applyAlignment="1" applyProtection="1">
      <alignment horizontal="center" vertical="center" wrapText="1"/>
      <protection locked="0"/>
    </xf>
    <xf numFmtId="0" fontId="15" fillId="4" borderId="42" xfId="0" applyFont="1" applyFill="1" applyBorder="1" applyAlignment="1" applyProtection="1">
      <alignment horizontal="left" vertical="center" wrapText="1"/>
      <protection locked="0"/>
    </xf>
    <xf numFmtId="165" fontId="16" fillId="4" borderId="42" xfId="0" applyNumberFormat="1" applyFont="1" applyFill="1" applyBorder="1" applyAlignment="1" applyProtection="1">
      <alignment horizontal="center" vertical="center" shrinkToFit="1"/>
      <protection locked="0"/>
    </xf>
    <xf numFmtId="9" fontId="16" fillId="4" borderId="42" xfId="2" applyFont="1" applyFill="1" applyBorder="1" applyAlignment="1" applyProtection="1">
      <alignment horizontal="center" vertical="center" shrinkToFit="1"/>
      <protection locked="0"/>
    </xf>
    <xf numFmtId="0" fontId="15" fillId="2" borderId="42" xfId="0" applyFont="1" applyFill="1" applyBorder="1" applyAlignment="1" applyProtection="1">
      <alignment horizontal="left" vertical="center" wrapText="1"/>
      <protection locked="0"/>
    </xf>
    <xf numFmtId="165" fontId="16" fillId="2" borderId="42" xfId="1" applyNumberFormat="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3" fillId="5" borderId="0" xfId="0" applyFont="1" applyFill="1" applyBorder="1" applyAlignment="1" applyProtection="1">
      <alignment horizontal="left" vertical="top" wrapText="1"/>
      <protection locked="0"/>
    </xf>
    <xf numFmtId="0" fontId="15" fillId="0" borderId="3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35" xfId="0" applyFont="1" applyBorder="1" applyAlignment="1" applyProtection="1">
      <alignment horizontal="center" vertical="center" wrapText="1"/>
      <protection locked="0"/>
    </xf>
    <xf numFmtId="0" fontId="15" fillId="4" borderId="29" xfId="0" applyFont="1" applyFill="1" applyBorder="1" applyAlignment="1" applyProtection="1">
      <alignment horizontal="left" vertical="center" wrapText="1"/>
      <protection locked="0"/>
    </xf>
    <xf numFmtId="0" fontId="16" fillId="4" borderId="2" xfId="0" applyFont="1" applyFill="1" applyBorder="1" applyAlignment="1" applyProtection="1">
      <alignment horizontal="left" vertical="center" wrapText="1"/>
      <protection locked="0"/>
    </xf>
    <xf numFmtId="165" fontId="16" fillId="3" borderId="3" xfId="0" applyNumberFormat="1" applyFont="1" applyFill="1" applyBorder="1" applyAlignment="1" applyProtection="1">
      <alignment horizontal="center" vertical="center" shrinkToFit="1"/>
      <protection locked="0"/>
    </xf>
    <xf numFmtId="0" fontId="15" fillId="0" borderId="34" xfId="0" applyFont="1" applyBorder="1" applyAlignment="1" applyProtection="1">
      <alignment horizontal="center" vertical="center" wrapText="1"/>
      <protection locked="0"/>
    </xf>
    <xf numFmtId="0" fontId="15" fillId="4" borderId="30" xfId="0" applyFont="1" applyFill="1" applyBorder="1" applyAlignment="1" applyProtection="1">
      <alignment horizontal="left" vertical="center" wrapText="1"/>
      <protection locked="0"/>
    </xf>
    <xf numFmtId="167" fontId="16" fillId="3" borderId="3" xfId="0" applyNumberFormat="1" applyFont="1" applyFill="1" applyBorder="1" applyAlignment="1" applyProtection="1">
      <alignment horizontal="center" vertical="center" shrinkToFit="1"/>
      <protection locked="0"/>
    </xf>
    <xf numFmtId="0" fontId="15" fillId="0" borderId="33" xfId="0" applyFont="1" applyBorder="1" applyAlignment="1" applyProtection="1">
      <alignment horizontal="center" vertical="center" wrapText="1"/>
      <protection locked="0"/>
    </xf>
    <xf numFmtId="0" fontId="15" fillId="4" borderId="4" xfId="0" applyFont="1" applyFill="1" applyBorder="1" applyAlignment="1" applyProtection="1">
      <alignment horizontal="left" vertical="center" wrapText="1"/>
      <protection locked="0"/>
    </xf>
    <xf numFmtId="0" fontId="15" fillId="4" borderId="5" xfId="0" applyFont="1" applyFill="1" applyBorder="1" applyAlignment="1" applyProtection="1">
      <alignment horizontal="left" vertical="center" wrapText="1"/>
      <protection locked="0"/>
    </xf>
    <xf numFmtId="165" fontId="16" fillId="3" borderId="3" xfId="1" applyNumberFormat="1" applyFont="1" applyFill="1" applyBorder="1" applyAlignment="1" applyProtection="1">
      <alignment horizontal="center" vertical="center" shrinkToFit="1"/>
      <protection locked="0"/>
    </xf>
    <xf numFmtId="165" fontId="16" fillId="4" borderId="2" xfId="0" applyNumberFormat="1"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left" vertical="center" wrapText="1"/>
      <protection locked="0"/>
    </xf>
    <xf numFmtId="166" fontId="16" fillId="3" borderId="36" xfId="0" applyNumberFormat="1" applyFont="1" applyFill="1" applyBorder="1" applyAlignment="1" applyProtection="1">
      <alignment horizontal="center" vertical="center" shrinkToFit="1"/>
      <protection locked="0"/>
    </xf>
    <xf numFmtId="0" fontId="16" fillId="4" borderId="2" xfId="0" applyFont="1" applyFill="1" applyBorder="1" applyAlignment="1" applyProtection="1">
      <alignment horizontal="right" vertical="center" wrapText="1"/>
      <protection locked="0"/>
    </xf>
    <xf numFmtId="0" fontId="15" fillId="0" borderId="37"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0" fontId="16" fillId="0" borderId="33" xfId="0" applyFont="1" applyBorder="1" applyAlignment="1" applyProtection="1">
      <alignment horizontal="center" wrapText="1"/>
      <protection locked="0"/>
    </xf>
    <xf numFmtId="0" fontId="16" fillId="0" borderId="39" xfId="0" applyFont="1" applyBorder="1" applyAlignment="1" applyProtection="1">
      <alignment horizontal="center" wrapText="1"/>
      <protection locked="0"/>
    </xf>
    <xf numFmtId="0" fontId="15" fillId="0" borderId="33" xfId="0" applyFont="1" applyFill="1" applyBorder="1" applyAlignment="1" applyProtection="1">
      <alignment horizontal="center" wrapText="1"/>
      <protection locked="0"/>
    </xf>
    <xf numFmtId="0" fontId="15" fillId="4" borderId="2" xfId="0" applyFont="1" applyFill="1" applyBorder="1" applyAlignment="1" applyProtection="1">
      <alignment horizontal="left" vertical="top" wrapText="1"/>
      <protection locked="0"/>
    </xf>
    <xf numFmtId="165" fontId="16" fillId="4" borderId="39" xfId="0" applyNumberFormat="1" applyFont="1" applyFill="1" applyBorder="1" applyAlignment="1" applyProtection="1">
      <alignment horizontal="center" vertical="top" wrapText="1"/>
      <protection locked="0"/>
    </xf>
    <xf numFmtId="10" fontId="16" fillId="4" borderId="39" xfId="2" applyNumberFormat="1" applyFont="1" applyFill="1" applyBorder="1" applyAlignment="1" applyProtection="1">
      <alignment horizontal="center" vertical="top" wrapText="1"/>
      <protection locked="0"/>
    </xf>
    <xf numFmtId="0" fontId="15" fillId="4" borderId="40" xfId="0" applyFont="1" applyFill="1" applyBorder="1" applyAlignment="1" applyProtection="1">
      <alignment horizontal="left" vertical="top" wrapText="1"/>
      <protection locked="0"/>
    </xf>
    <xf numFmtId="166" fontId="16" fillId="4" borderId="41" xfId="0" applyNumberFormat="1" applyFont="1" applyFill="1" applyBorder="1" applyAlignment="1" applyProtection="1">
      <alignment horizontal="center" vertical="top" wrapText="1"/>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0" fillId="0" borderId="0" xfId="0" applyFont="1" applyAlignment="1" applyProtection="1">
      <alignment wrapText="1"/>
      <protection locked="0"/>
    </xf>
    <xf numFmtId="0" fontId="15" fillId="0" borderId="0" xfId="0" applyFont="1" applyAlignment="1" applyProtection="1">
      <alignment horizontal="center" wrapTex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13"/>
  <sheetViews>
    <sheetView tabSelected="1" zoomScale="70" zoomScaleNormal="70" zoomScaleSheetLayoutView="70" zoomScalePageLayoutView="40" workbookViewId="0">
      <selection sqref="A1:G1"/>
    </sheetView>
  </sheetViews>
  <sheetFormatPr defaultColWidth="9.109375" defaultRowHeight="21" x14ac:dyDescent="0.4"/>
  <cols>
    <col min="1" max="1" width="9.5546875" style="136" customWidth="1"/>
    <col min="2" max="2" width="71" style="250" customWidth="1"/>
    <col min="3" max="3" width="25" style="136" customWidth="1"/>
    <col min="4" max="4" width="19.88671875" style="136" customWidth="1"/>
    <col min="5" max="5" width="18.6640625" style="136" customWidth="1"/>
    <col min="6" max="7" width="16.6640625" style="136" customWidth="1"/>
    <col min="8" max="16384" width="9.109375" style="16"/>
  </cols>
  <sheetData>
    <row r="1" spans="1:7" ht="31.8" x14ac:dyDescent="0.3">
      <c r="A1" s="63" t="s">
        <v>0</v>
      </c>
      <c r="B1" s="63"/>
      <c r="C1" s="63"/>
      <c r="D1" s="63"/>
      <c r="E1" s="63"/>
      <c r="F1" s="63"/>
      <c r="G1" s="63"/>
    </row>
    <row r="2" spans="1:7" ht="22.5" customHeight="1" x14ac:dyDescent="0.3">
      <c r="A2" s="22" t="s">
        <v>175</v>
      </c>
      <c r="B2" s="22"/>
      <c r="C2" s="22"/>
      <c r="D2" s="22"/>
      <c r="E2" s="22"/>
      <c r="F2" s="22"/>
      <c r="G2" s="22"/>
    </row>
    <row r="3" spans="1:7" ht="22.5" customHeight="1" x14ac:dyDescent="0.3">
      <c r="A3" s="64"/>
      <c r="B3" s="64"/>
      <c r="C3" s="64"/>
      <c r="D3" s="64"/>
      <c r="E3" s="64"/>
      <c r="F3" s="64"/>
      <c r="G3" s="64"/>
    </row>
    <row r="4" spans="1:7" s="1" customFormat="1" ht="26.4" x14ac:dyDescent="0.55000000000000004">
      <c r="A4" s="65" t="s">
        <v>1</v>
      </c>
      <c r="B4" s="65" t="s">
        <v>2</v>
      </c>
      <c r="C4" s="66"/>
      <c r="D4" s="66"/>
      <c r="E4" s="66"/>
      <c r="F4" s="66"/>
      <c r="G4" s="66"/>
    </row>
    <row r="5" spans="1:7" ht="21.6" x14ac:dyDescent="0.3">
      <c r="A5" s="67" t="s">
        <v>3</v>
      </c>
      <c r="B5" s="30" t="s">
        <v>4</v>
      </c>
      <c r="C5" s="30"/>
      <c r="D5" s="30"/>
      <c r="E5" s="30"/>
      <c r="F5" s="30"/>
      <c r="G5" s="31"/>
    </row>
    <row r="6" spans="1:7" x14ac:dyDescent="0.3">
      <c r="A6" s="23" t="s">
        <v>180</v>
      </c>
      <c r="B6" s="24"/>
      <c r="C6" s="24"/>
      <c r="D6" s="24"/>
      <c r="E6" s="24"/>
      <c r="F6" s="24"/>
      <c r="G6" s="25"/>
    </row>
    <row r="7" spans="1:7" x14ac:dyDescent="0.3">
      <c r="A7" s="23" t="s">
        <v>181</v>
      </c>
      <c r="B7" s="24"/>
      <c r="C7" s="24"/>
      <c r="D7" s="24"/>
      <c r="E7" s="24"/>
      <c r="F7" s="24"/>
      <c r="G7" s="25"/>
    </row>
    <row r="8" spans="1:7" x14ac:dyDescent="0.3">
      <c r="A8" s="23" t="s">
        <v>182</v>
      </c>
      <c r="B8" s="24"/>
      <c r="C8" s="24"/>
      <c r="D8" s="24"/>
      <c r="E8" s="24"/>
      <c r="F8" s="24"/>
      <c r="G8" s="25"/>
    </row>
    <row r="9" spans="1:7" x14ac:dyDescent="0.3">
      <c r="A9" s="23" t="s">
        <v>183</v>
      </c>
      <c r="B9" s="24"/>
      <c r="C9" s="24"/>
      <c r="D9" s="24"/>
      <c r="E9" s="24"/>
      <c r="F9" s="24"/>
      <c r="G9" s="25"/>
    </row>
    <row r="10" spans="1:7" x14ac:dyDescent="0.3">
      <c r="A10" s="26" t="s">
        <v>184</v>
      </c>
      <c r="B10" s="27"/>
      <c r="C10" s="27"/>
      <c r="D10" s="27"/>
      <c r="E10" s="27"/>
      <c r="F10" s="27"/>
      <c r="G10" s="28"/>
    </row>
    <row r="11" spans="1:7" ht="26.25" customHeight="1" x14ac:dyDescent="0.3">
      <c r="A11" s="29" t="s">
        <v>5</v>
      </c>
      <c r="B11" s="30" t="s">
        <v>6</v>
      </c>
      <c r="C11" s="30"/>
      <c r="D11" s="30"/>
      <c r="E11" s="30"/>
      <c r="F11" s="30"/>
      <c r="G11" s="31"/>
    </row>
    <row r="12" spans="1:7" x14ac:dyDescent="0.3">
      <c r="A12" s="26" t="s">
        <v>176</v>
      </c>
      <c r="B12" s="27"/>
      <c r="C12" s="27"/>
      <c r="D12" s="27"/>
      <c r="E12" s="27"/>
      <c r="F12" s="27"/>
      <c r="G12" s="28"/>
    </row>
    <row r="13" spans="1:7" ht="48.75" customHeight="1" x14ac:dyDescent="0.3">
      <c r="A13" s="26" t="s">
        <v>177</v>
      </c>
      <c r="B13" s="27"/>
      <c r="C13" s="27"/>
      <c r="D13" s="27"/>
      <c r="E13" s="27"/>
      <c r="F13" s="27"/>
      <c r="G13" s="28"/>
    </row>
    <row r="14" spans="1:7" x14ac:dyDescent="0.3">
      <c r="A14" s="26" t="s">
        <v>178</v>
      </c>
      <c r="B14" s="27"/>
      <c r="C14" s="27"/>
      <c r="D14" s="27"/>
      <c r="E14" s="27"/>
      <c r="F14" s="27"/>
      <c r="G14" s="28"/>
    </row>
    <row r="15" spans="1:7" ht="98.25" customHeight="1" x14ac:dyDescent="0.3">
      <c r="A15" s="26" t="s">
        <v>185</v>
      </c>
      <c r="B15" s="27"/>
      <c r="C15" s="27"/>
      <c r="D15" s="27"/>
      <c r="E15" s="27"/>
      <c r="F15" s="27"/>
      <c r="G15" s="28"/>
    </row>
    <row r="16" spans="1:7" ht="19.5" customHeight="1" x14ac:dyDescent="0.3">
      <c r="A16" s="32" t="s">
        <v>7</v>
      </c>
      <c r="B16" s="33" t="s">
        <v>8</v>
      </c>
      <c r="C16" s="33"/>
      <c r="D16" s="33"/>
      <c r="E16" s="33"/>
      <c r="F16" s="33"/>
      <c r="G16" s="34"/>
    </row>
    <row r="17" spans="1:7" ht="60" customHeight="1" x14ac:dyDescent="0.3">
      <c r="A17" s="35" t="s">
        <v>179</v>
      </c>
      <c r="B17" s="36"/>
      <c r="C17" s="36"/>
      <c r="D17" s="36"/>
      <c r="E17" s="36"/>
      <c r="F17" s="36"/>
      <c r="G17" s="37"/>
    </row>
    <row r="18" spans="1:7" ht="22.5" customHeight="1" x14ac:dyDescent="0.3">
      <c r="A18" s="68" t="s">
        <v>9</v>
      </c>
      <c r="B18" s="69" t="s">
        <v>10</v>
      </c>
      <c r="C18" s="69"/>
      <c r="D18" s="69"/>
      <c r="E18" s="69"/>
      <c r="F18" s="69"/>
      <c r="G18" s="70"/>
    </row>
    <row r="19" spans="1:7" ht="22.5" customHeight="1" x14ac:dyDescent="0.3">
      <c r="A19" s="38" t="s">
        <v>11</v>
      </c>
      <c r="B19" s="39"/>
      <c r="C19" s="39"/>
      <c r="D19" s="39"/>
      <c r="E19" s="39"/>
      <c r="F19" s="39"/>
      <c r="G19" s="40"/>
    </row>
    <row r="20" spans="1:7" ht="12" customHeight="1" x14ac:dyDescent="0.3">
      <c r="A20" s="41"/>
      <c r="B20" s="42"/>
      <c r="C20" s="42"/>
      <c r="D20" s="42"/>
      <c r="E20" s="42"/>
      <c r="F20" s="42"/>
      <c r="G20" s="43"/>
    </row>
    <row r="21" spans="1:7" ht="21.6" x14ac:dyDescent="0.4">
      <c r="A21" s="44" t="s">
        <v>12</v>
      </c>
      <c r="B21" s="45" t="s">
        <v>13</v>
      </c>
      <c r="C21" s="46"/>
      <c r="D21" s="47">
        <f>C100</f>
        <v>135356</v>
      </c>
      <c r="E21" s="48"/>
      <c r="F21" s="42"/>
      <c r="G21" s="49"/>
    </row>
    <row r="22" spans="1:7" ht="21.6" x14ac:dyDescent="0.4">
      <c r="A22" s="41" t="s">
        <v>14</v>
      </c>
      <c r="B22" s="42"/>
      <c r="C22" s="46"/>
      <c r="D22" s="50"/>
      <c r="E22" s="48"/>
      <c r="F22" s="42"/>
      <c r="G22" s="49"/>
    </row>
    <row r="23" spans="1:7" ht="54" customHeight="1" x14ac:dyDescent="0.4">
      <c r="A23" s="51" t="s">
        <v>15</v>
      </c>
      <c r="B23" s="52"/>
      <c r="C23" s="53"/>
      <c r="D23" s="47">
        <f>D100</f>
        <v>118889</v>
      </c>
      <c r="E23" s="48"/>
      <c r="F23" s="42"/>
      <c r="G23" s="49"/>
    </row>
    <row r="24" spans="1:7" ht="24.75" customHeight="1" x14ac:dyDescent="0.4">
      <c r="A24" s="54" t="s">
        <v>16</v>
      </c>
      <c r="B24" s="55"/>
      <c r="C24" s="56"/>
      <c r="D24" s="47">
        <f>F100</f>
        <v>16467</v>
      </c>
      <c r="E24" s="48"/>
      <c r="F24" s="42"/>
      <c r="G24" s="49"/>
    </row>
    <row r="25" spans="1:7" ht="27.75" customHeight="1" x14ac:dyDescent="0.4">
      <c r="A25" s="51" t="s">
        <v>17</v>
      </c>
      <c r="B25" s="52"/>
      <c r="C25" s="53"/>
      <c r="D25" s="47"/>
      <c r="E25" s="48"/>
      <c r="F25" s="42"/>
      <c r="G25" s="49"/>
    </row>
    <row r="26" spans="1:7" ht="15.75" hidden="1" customHeight="1" x14ac:dyDescent="0.4">
      <c r="A26" s="41"/>
      <c r="B26" s="42"/>
      <c r="C26" s="42"/>
      <c r="D26" s="42"/>
      <c r="E26" s="42"/>
      <c r="F26" s="42"/>
      <c r="G26" s="49"/>
    </row>
    <row r="27" spans="1:7" ht="25.5" customHeight="1" x14ac:dyDescent="0.4">
      <c r="A27" s="41"/>
      <c r="B27" s="42" t="s">
        <v>18</v>
      </c>
      <c r="C27" s="42"/>
      <c r="D27" s="42"/>
      <c r="E27" s="42"/>
      <c r="F27" s="42"/>
      <c r="G27" s="49"/>
    </row>
    <row r="28" spans="1:7" ht="25.5" customHeight="1" x14ac:dyDescent="0.3">
      <c r="A28" s="57" t="s">
        <v>19</v>
      </c>
      <c r="B28" s="58" t="s">
        <v>20</v>
      </c>
      <c r="C28" s="58"/>
      <c r="D28" s="58"/>
      <c r="E28" s="58"/>
      <c r="F28" s="58"/>
      <c r="G28" s="59"/>
    </row>
    <row r="29" spans="1:7" ht="25.5" customHeight="1" x14ac:dyDescent="0.3">
      <c r="A29" s="60" t="s">
        <v>204</v>
      </c>
      <c r="B29" s="61"/>
      <c r="C29" s="61"/>
      <c r="D29" s="61"/>
      <c r="E29" s="61"/>
      <c r="F29" s="61"/>
      <c r="G29" s="62"/>
    </row>
    <row r="30" spans="1:7" ht="25.5" customHeight="1" x14ac:dyDescent="0.3">
      <c r="A30" s="60" t="s">
        <v>186</v>
      </c>
      <c r="B30" s="61"/>
      <c r="C30" s="61"/>
      <c r="D30" s="61"/>
      <c r="E30" s="61"/>
      <c r="F30" s="61"/>
      <c r="G30" s="62"/>
    </row>
    <row r="31" spans="1:7" ht="25.5" customHeight="1" x14ac:dyDescent="0.3">
      <c r="A31" s="60" t="s">
        <v>187</v>
      </c>
      <c r="B31" s="61"/>
      <c r="C31" s="61"/>
      <c r="D31" s="61"/>
      <c r="E31" s="61"/>
      <c r="F31" s="61"/>
      <c r="G31" s="62"/>
    </row>
    <row r="32" spans="1:7" ht="25.5" customHeight="1" x14ac:dyDescent="0.3">
      <c r="A32" s="60" t="s">
        <v>188</v>
      </c>
      <c r="B32" s="61"/>
      <c r="C32" s="61"/>
      <c r="D32" s="61"/>
      <c r="E32" s="61"/>
      <c r="F32" s="61"/>
      <c r="G32" s="62"/>
    </row>
    <row r="33" spans="1:7" s="1" customFormat="1" ht="26.4" x14ac:dyDescent="0.55000000000000004">
      <c r="A33" s="71" t="s">
        <v>21</v>
      </c>
      <c r="B33" s="72" t="s">
        <v>22</v>
      </c>
      <c r="C33" s="72"/>
      <c r="D33" s="72"/>
      <c r="E33" s="72"/>
      <c r="F33" s="72"/>
      <c r="G33" s="73"/>
    </row>
    <row r="34" spans="1:7" ht="50.25" customHeight="1" x14ac:dyDescent="0.3">
      <c r="A34" s="74" t="s">
        <v>205</v>
      </c>
      <c r="B34" s="75"/>
      <c r="C34" s="75"/>
      <c r="D34" s="75"/>
      <c r="E34" s="75"/>
      <c r="F34" s="75"/>
      <c r="G34" s="76"/>
    </row>
    <row r="35" spans="1:7" ht="66" customHeight="1" x14ac:dyDescent="0.3">
      <c r="A35" s="77" t="s">
        <v>189</v>
      </c>
      <c r="B35" s="75"/>
      <c r="C35" s="75"/>
      <c r="D35" s="75"/>
      <c r="E35" s="75"/>
      <c r="F35" s="75"/>
      <c r="G35" s="78"/>
    </row>
    <row r="36" spans="1:7" ht="21.75" customHeight="1" x14ac:dyDescent="0.3">
      <c r="A36" s="79" t="s">
        <v>190</v>
      </c>
      <c r="B36" s="80" t="s">
        <v>23</v>
      </c>
      <c r="C36" s="80"/>
      <c r="D36" s="80"/>
      <c r="E36" s="80"/>
      <c r="F36" s="80"/>
      <c r="G36" s="81"/>
    </row>
    <row r="37" spans="1:7" x14ac:dyDescent="0.3">
      <c r="A37" s="82" t="s">
        <v>24</v>
      </c>
      <c r="B37" s="83"/>
      <c r="C37" s="83"/>
      <c r="D37" s="83"/>
      <c r="E37" s="83"/>
      <c r="F37" s="83"/>
      <c r="G37" s="84"/>
    </row>
    <row r="38" spans="1:7" ht="27" customHeight="1" x14ac:dyDescent="0.3">
      <c r="A38" s="85" t="s">
        <v>25</v>
      </c>
      <c r="B38" s="86"/>
      <c r="C38" s="86"/>
      <c r="D38" s="86"/>
      <c r="E38" s="86"/>
      <c r="F38" s="86"/>
      <c r="G38" s="87"/>
    </row>
    <row r="39" spans="1:7" ht="25.5" customHeight="1" x14ac:dyDescent="0.3">
      <c r="A39" s="85" t="s">
        <v>26</v>
      </c>
      <c r="B39" s="86"/>
      <c r="C39" s="86"/>
      <c r="D39" s="86"/>
      <c r="E39" s="86"/>
      <c r="F39" s="86"/>
      <c r="G39" s="87"/>
    </row>
    <row r="40" spans="1:7" ht="24" customHeight="1" x14ac:dyDescent="0.3">
      <c r="A40" s="85" t="s">
        <v>27</v>
      </c>
      <c r="B40" s="86"/>
      <c r="C40" s="86"/>
      <c r="D40" s="86"/>
      <c r="E40" s="86"/>
      <c r="F40" s="86"/>
      <c r="G40" s="87"/>
    </row>
    <row r="41" spans="1:7" ht="30" customHeight="1" x14ac:dyDescent="0.3">
      <c r="A41" s="88" t="s">
        <v>28</v>
      </c>
      <c r="B41" s="89"/>
      <c r="C41" s="90"/>
      <c r="D41" s="91">
        <f>D191</f>
        <v>63000</v>
      </c>
      <c r="E41" s="92"/>
      <c r="F41" s="92"/>
      <c r="G41" s="93"/>
    </row>
    <row r="42" spans="1:7" ht="34.5" customHeight="1" x14ac:dyDescent="0.3">
      <c r="A42" s="38" t="s">
        <v>191</v>
      </c>
      <c r="B42" s="39"/>
      <c r="C42" s="39"/>
      <c r="D42" s="39"/>
      <c r="E42" s="39"/>
      <c r="F42" s="39"/>
      <c r="G42" s="40"/>
    </row>
    <row r="43" spans="1:7" ht="49.5" customHeight="1" x14ac:dyDescent="0.3">
      <c r="A43" s="94" t="s">
        <v>192</v>
      </c>
      <c r="B43" s="95"/>
      <c r="C43" s="95"/>
      <c r="D43" s="95"/>
      <c r="E43" s="95"/>
      <c r="F43" s="95"/>
      <c r="G43" s="96"/>
    </row>
    <row r="44" spans="1:7" ht="22.5" customHeight="1" x14ac:dyDescent="0.3">
      <c r="A44" s="97" t="s">
        <v>29</v>
      </c>
      <c r="B44" s="98"/>
      <c r="C44" s="98"/>
      <c r="D44" s="98"/>
      <c r="E44" s="98"/>
      <c r="F44" s="98"/>
      <c r="G44" s="99"/>
    </row>
    <row r="45" spans="1:7" x14ac:dyDescent="0.3">
      <c r="A45" s="100" t="s">
        <v>30</v>
      </c>
      <c r="B45" s="101"/>
      <c r="C45" s="101"/>
      <c r="D45" s="101"/>
      <c r="E45" s="101"/>
      <c r="F45" s="101"/>
      <c r="G45" s="102"/>
    </row>
    <row r="46" spans="1:7" x14ac:dyDescent="0.3">
      <c r="A46" s="103"/>
      <c r="B46" s="103"/>
      <c r="C46" s="103"/>
      <c r="D46" s="103"/>
      <c r="E46" s="103"/>
      <c r="F46" s="103"/>
      <c r="G46" s="103"/>
    </row>
    <row r="47" spans="1:7" s="1" customFormat="1" ht="21" customHeight="1" x14ac:dyDescent="0.55000000000000004">
      <c r="A47" s="104" t="s">
        <v>31</v>
      </c>
      <c r="B47" s="104"/>
      <c r="C47" s="104"/>
      <c r="D47" s="104"/>
      <c r="E47" s="104"/>
      <c r="F47" s="104"/>
      <c r="G47" s="66"/>
    </row>
    <row r="48" spans="1:7" ht="18.75" customHeight="1" x14ac:dyDescent="0.3">
      <c r="A48" s="105" t="s">
        <v>32</v>
      </c>
      <c r="B48" s="106" t="s">
        <v>33</v>
      </c>
      <c r="C48" s="106"/>
      <c r="D48" s="106"/>
      <c r="E48" s="106"/>
      <c r="F48" s="106"/>
      <c r="G48" s="107"/>
    </row>
    <row r="49" spans="1:7" ht="18.75" customHeight="1" x14ac:dyDescent="0.3">
      <c r="A49" s="108"/>
      <c r="B49" s="109"/>
      <c r="C49" s="109"/>
      <c r="D49" s="109"/>
      <c r="E49" s="109"/>
      <c r="F49" s="109"/>
      <c r="G49" s="110"/>
    </row>
    <row r="50" spans="1:7" ht="18.75" customHeight="1" x14ac:dyDescent="0.3">
      <c r="A50" s="23" t="s">
        <v>34</v>
      </c>
      <c r="B50" s="24"/>
      <c r="C50" s="24"/>
      <c r="D50" s="24"/>
      <c r="E50" s="24"/>
      <c r="F50" s="24"/>
      <c r="G50" s="25"/>
    </row>
    <row r="51" spans="1:7" ht="18.75" customHeight="1" x14ac:dyDescent="0.3">
      <c r="A51" s="23" t="s">
        <v>35</v>
      </c>
      <c r="B51" s="24"/>
      <c r="C51" s="24"/>
      <c r="D51" s="24"/>
      <c r="E51" s="24"/>
      <c r="F51" s="24"/>
      <c r="G51" s="25"/>
    </row>
    <row r="52" spans="1:7" ht="18.75" customHeight="1" x14ac:dyDescent="0.3">
      <c r="A52" s="23" t="s">
        <v>36</v>
      </c>
      <c r="B52" s="24"/>
      <c r="C52" s="24"/>
      <c r="D52" s="24"/>
      <c r="E52" s="24"/>
      <c r="F52" s="24"/>
      <c r="G52" s="25"/>
    </row>
    <row r="53" spans="1:7" ht="18.75" customHeight="1" x14ac:dyDescent="0.3">
      <c r="A53" s="23" t="s">
        <v>37</v>
      </c>
      <c r="B53" s="24"/>
      <c r="C53" s="24"/>
      <c r="D53" s="24"/>
      <c r="E53" s="24"/>
      <c r="F53" s="24"/>
      <c r="G53" s="25"/>
    </row>
    <row r="54" spans="1:7" ht="18.75" customHeight="1" x14ac:dyDescent="0.3">
      <c r="A54" s="23" t="s">
        <v>38</v>
      </c>
      <c r="B54" s="24"/>
      <c r="C54" s="24"/>
      <c r="D54" s="24"/>
      <c r="E54" s="24"/>
      <c r="F54" s="24"/>
      <c r="G54" s="25"/>
    </row>
    <row r="55" spans="1:7" ht="13.5" hidden="1" customHeight="1" x14ac:dyDescent="0.3">
      <c r="A55" s="23"/>
      <c r="B55" s="24"/>
      <c r="C55" s="24"/>
      <c r="D55" s="24"/>
      <c r="E55" s="24"/>
      <c r="F55" s="24"/>
      <c r="G55" s="25"/>
    </row>
    <row r="56" spans="1:7" ht="8.25" hidden="1" customHeight="1" x14ac:dyDescent="0.3">
      <c r="A56" s="23"/>
      <c r="B56" s="24"/>
      <c r="C56" s="24"/>
      <c r="D56" s="24"/>
      <c r="E56" s="24"/>
      <c r="F56" s="24"/>
      <c r="G56" s="25"/>
    </row>
    <row r="57" spans="1:7" ht="23.25" customHeight="1" x14ac:dyDescent="0.3">
      <c r="A57" s="23" t="s">
        <v>39</v>
      </c>
      <c r="B57" s="24"/>
      <c r="C57" s="24"/>
      <c r="D57" s="24"/>
      <c r="E57" s="24"/>
      <c r="F57" s="24"/>
      <c r="G57" s="25"/>
    </row>
    <row r="58" spans="1:7" ht="23.25" customHeight="1" x14ac:dyDescent="0.3">
      <c r="A58" s="23" t="s">
        <v>40</v>
      </c>
      <c r="B58" s="24"/>
      <c r="C58" s="24"/>
      <c r="D58" s="24"/>
      <c r="E58" s="24"/>
      <c r="F58" s="24"/>
      <c r="G58" s="25"/>
    </row>
    <row r="59" spans="1:7" ht="23.25" customHeight="1" x14ac:dyDescent="0.3">
      <c r="A59" s="23" t="s">
        <v>41</v>
      </c>
      <c r="B59" s="24"/>
      <c r="C59" s="24"/>
      <c r="D59" s="24"/>
      <c r="E59" s="24"/>
      <c r="F59" s="24"/>
      <c r="G59" s="25"/>
    </row>
    <row r="60" spans="1:7" ht="23.25" customHeight="1" x14ac:dyDescent="0.3">
      <c r="A60" s="23" t="s">
        <v>42</v>
      </c>
      <c r="B60" s="24"/>
      <c r="C60" s="24"/>
      <c r="D60" s="24"/>
      <c r="E60" s="24"/>
      <c r="F60" s="24"/>
      <c r="G60" s="25"/>
    </row>
    <row r="61" spans="1:7" ht="23.25" customHeight="1" x14ac:dyDescent="0.3">
      <c r="A61" s="23" t="s">
        <v>43</v>
      </c>
      <c r="B61" s="24"/>
      <c r="C61" s="24"/>
      <c r="D61" s="24"/>
      <c r="E61" s="24"/>
      <c r="F61" s="24"/>
      <c r="G61" s="25"/>
    </row>
    <row r="62" spans="1:7" ht="15.75" customHeight="1" x14ac:dyDescent="0.3">
      <c r="A62" s="111"/>
      <c r="B62" s="112"/>
      <c r="C62" s="112"/>
      <c r="D62" s="112"/>
      <c r="E62" s="112"/>
      <c r="F62" s="112"/>
      <c r="G62" s="113"/>
    </row>
    <row r="63" spans="1:7" ht="24.75" customHeight="1" x14ac:dyDescent="0.45">
      <c r="A63" s="114" t="s">
        <v>44</v>
      </c>
      <c r="B63" s="115" t="s">
        <v>45</v>
      </c>
      <c r="C63" s="115"/>
      <c r="D63" s="115"/>
      <c r="E63" s="115"/>
      <c r="F63" s="115"/>
      <c r="G63" s="115"/>
    </row>
    <row r="64" spans="1:7" ht="95.25" customHeight="1" x14ac:dyDescent="0.3">
      <c r="A64" s="116" t="s">
        <v>193</v>
      </c>
      <c r="B64" s="117"/>
      <c r="C64" s="117"/>
      <c r="D64" s="117"/>
      <c r="E64" s="117"/>
      <c r="F64" s="117"/>
      <c r="G64" s="118"/>
    </row>
    <row r="65" spans="1:10" ht="53.25" customHeight="1" x14ac:dyDescent="0.3">
      <c r="A65" s="119" t="s">
        <v>194</v>
      </c>
      <c r="B65" s="120"/>
      <c r="C65" s="120"/>
      <c r="D65" s="120"/>
      <c r="E65" s="120"/>
      <c r="F65" s="120"/>
      <c r="G65" s="121"/>
    </row>
    <row r="66" spans="1:10" ht="54" customHeight="1" x14ac:dyDescent="0.3">
      <c r="A66" s="122" t="s">
        <v>195</v>
      </c>
      <c r="B66" s="123"/>
      <c r="C66" s="123"/>
      <c r="D66" s="123"/>
      <c r="E66" s="123"/>
      <c r="F66" s="123"/>
      <c r="G66" s="124"/>
    </row>
    <row r="67" spans="1:10" ht="95.25" customHeight="1" x14ac:dyDescent="0.3">
      <c r="A67" s="125" t="s">
        <v>196</v>
      </c>
      <c r="B67" s="109"/>
      <c r="C67" s="109"/>
      <c r="D67" s="109"/>
      <c r="E67" s="109"/>
      <c r="F67" s="109"/>
      <c r="G67" s="110"/>
    </row>
    <row r="68" spans="1:10" ht="64.5" customHeight="1" x14ac:dyDescent="0.3">
      <c r="A68" s="126" t="s">
        <v>46</v>
      </c>
      <c r="B68" s="126"/>
      <c r="C68" s="127" t="s">
        <v>47</v>
      </c>
      <c r="D68" s="127" t="s">
        <v>48</v>
      </c>
      <c r="E68" s="127" t="s">
        <v>49</v>
      </c>
      <c r="F68" s="127" t="s">
        <v>50</v>
      </c>
      <c r="G68" s="127" t="s">
        <v>49</v>
      </c>
    </row>
    <row r="69" spans="1:10" ht="34.5" customHeight="1" x14ac:dyDescent="0.3">
      <c r="A69" s="128">
        <v>1</v>
      </c>
      <c r="B69" s="129" t="s">
        <v>51</v>
      </c>
      <c r="C69" s="130"/>
      <c r="D69" s="131"/>
      <c r="E69" s="132">
        <f>C69*D69</f>
        <v>0</v>
      </c>
      <c r="F69" s="132">
        <f>E69*0.34</f>
        <v>0</v>
      </c>
      <c r="G69" s="133">
        <f>E69+F69</f>
        <v>0</v>
      </c>
    </row>
    <row r="70" spans="1:10" ht="21.75" customHeight="1" x14ac:dyDescent="0.3">
      <c r="A70" s="129"/>
      <c r="B70" s="129" t="s">
        <v>52</v>
      </c>
      <c r="C70" s="129"/>
      <c r="D70" s="129"/>
      <c r="E70" s="129"/>
      <c r="F70" s="129"/>
      <c r="G70" s="133">
        <f>G69</f>
        <v>0</v>
      </c>
    </row>
    <row r="71" spans="1:10" ht="21.75" customHeight="1" x14ac:dyDescent="0.3">
      <c r="A71" s="48"/>
      <c r="B71" s="48"/>
      <c r="C71" s="48"/>
      <c r="D71" s="48"/>
      <c r="E71" s="48"/>
      <c r="F71" s="48"/>
      <c r="G71" s="48"/>
      <c r="H71" s="17"/>
      <c r="I71" s="17"/>
      <c r="J71" s="17"/>
    </row>
    <row r="72" spans="1:10" ht="21.6" x14ac:dyDescent="0.45">
      <c r="A72" s="134" t="s">
        <v>53</v>
      </c>
      <c r="B72" s="135" t="s">
        <v>54</v>
      </c>
    </row>
    <row r="73" spans="1:10" ht="384" customHeight="1" x14ac:dyDescent="0.3">
      <c r="A73" s="23" t="s">
        <v>197</v>
      </c>
      <c r="B73" s="24"/>
      <c r="C73" s="24"/>
      <c r="D73" s="24"/>
      <c r="E73" s="24"/>
      <c r="F73" s="24"/>
      <c r="G73" s="25"/>
    </row>
    <row r="74" spans="1:10" ht="45.75" customHeight="1" x14ac:dyDescent="0.3">
      <c r="A74" s="23" t="s">
        <v>198</v>
      </c>
      <c r="B74" s="24"/>
      <c r="C74" s="24"/>
      <c r="D74" s="24"/>
      <c r="E74" s="24"/>
      <c r="F74" s="24"/>
      <c r="G74" s="25"/>
    </row>
    <row r="75" spans="1:10" ht="31.5" customHeight="1" x14ac:dyDescent="0.3">
      <c r="A75" s="23" t="s">
        <v>199</v>
      </c>
      <c r="B75" s="24"/>
      <c r="C75" s="24"/>
      <c r="D75" s="24"/>
      <c r="E75" s="24"/>
      <c r="F75" s="24"/>
      <c r="G75" s="25"/>
    </row>
    <row r="76" spans="1:10" ht="28.5" customHeight="1" x14ac:dyDescent="0.3">
      <c r="A76" s="23" t="s">
        <v>200</v>
      </c>
      <c r="B76" s="24"/>
      <c r="C76" s="24"/>
      <c r="D76" s="24"/>
      <c r="E76" s="24"/>
      <c r="F76" s="24"/>
      <c r="G76" s="25"/>
    </row>
    <row r="77" spans="1:10" ht="32.25" customHeight="1" x14ac:dyDescent="0.3">
      <c r="A77" s="23" t="s">
        <v>201</v>
      </c>
      <c r="B77" s="24"/>
      <c r="C77" s="24"/>
      <c r="D77" s="24"/>
      <c r="E77" s="24"/>
      <c r="F77" s="24"/>
      <c r="G77" s="25"/>
    </row>
    <row r="78" spans="1:10" ht="18.75" customHeight="1" x14ac:dyDescent="0.3">
      <c r="A78" s="137"/>
      <c r="B78" s="137"/>
      <c r="C78" s="137"/>
      <c r="D78" s="137"/>
      <c r="E78" s="137"/>
      <c r="F78" s="137"/>
      <c r="G78" s="137"/>
    </row>
    <row r="79" spans="1:10" s="1" customFormat="1" ht="26.4" x14ac:dyDescent="0.55000000000000004">
      <c r="A79" s="66">
        <v>4</v>
      </c>
      <c r="B79" s="138" t="s">
        <v>55</v>
      </c>
      <c r="C79" s="138"/>
      <c r="D79" s="139"/>
      <c r="E79" s="139"/>
      <c r="F79" s="139"/>
      <c r="G79" s="139"/>
    </row>
    <row r="80" spans="1:10" ht="21.6" x14ac:dyDescent="0.45">
      <c r="A80" s="140" t="s">
        <v>56</v>
      </c>
      <c r="B80" s="140"/>
      <c r="C80" s="140"/>
      <c r="D80" s="140"/>
      <c r="E80" s="140"/>
      <c r="F80" s="140"/>
      <c r="G80" s="140"/>
    </row>
    <row r="81" spans="1:256" s="2" customFormat="1" x14ac:dyDescent="0.4">
      <c r="A81" s="141"/>
      <c r="B81" s="141"/>
      <c r="C81" s="142" t="s">
        <v>57</v>
      </c>
      <c r="D81" s="141"/>
      <c r="E81" s="141"/>
      <c r="F81" s="141"/>
      <c r="G81" s="141"/>
    </row>
    <row r="82" spans="1:256" s="3" customFormat="1" ht="40.799999999999997" x14ac:dyDescent="0.35">
      <c r="A82" s="143" t="s">
        <v>58</v>
      </c>
      <c r="B82" s="144" t="s">
        <v>59</v>
      </c>
      <c r="C82" s="144" t="s">
        <v>60</v>
      </c>
      <c r="D82" s="145"/>
      <c r="E82" s="145"/>
      <c r="F82" s="145"/>
      <c r="G82" s="145"/>
    </row>
    <row r="83" spans="1:256" s="4" customFormat="1" x14ac:dyDescent="0.4">
      <c r="A83" s="146">
        <v>1</v>
      </c>
      <c r="B83" s="146">
        <v>2</v>
      </c>
      <c r="C83" s="146">
        <v>3</v>
      </c>
      <c r="D83" s="147"/>
      <c r="E83" s="147"/>
      <c r="F83" s="147"/>
      <c r="G83" s="147"/>
    </row>
    <row r="84" spans="1:256" s="4" customFormat="1" ht="40.799999999999997" x14ac:dyDescent="0.4">
      <c r="A84" s="144">
        <v>1</v>
      </c>
      <c r="B84" s="148" t="s">
        <v>61</v>
      </c>
      <c r="C84" s="149"/>
      <c r="D84" s="147"/>
      <c r="E84" s="147"/>
      <c r="F84" s="147"/>
      <c r="G84" s="147"/>
    </row>
    <row r="85" spans="1:256" s="2" customFormat="1" x14ac:dyDescent="0.35">
      <c r="A85" s="150"/>
      <c r="B85" s="151" t="s">
        <v>62</v>
      </c>
      <c r="C85" s="152">
        <f>SUM(C84:C84)</f>
        <v>0</v>
      </c>
      <c r="D85" s="153"/>
      <c r="E85" s="153"/>
      <c r="F85" s="153"/>
      <c r="G85" s="153"/>
    </row>
    <row r="86" spans="1:256" s="4" customFormat="1" ht="17.25" customHeight="1" x14ac:dyDescent="0.4">
      <c r="A86" s="147"/>
      <c r="B86" s="154"/>
      <c r="C86" s="154"/>
      <c r="D86" s="147"/>
      <c r="E86" s="147"/>
      <c r="F86" s="147"/>
      <c r="G86" s="147"/>
    </row>
    <row r="87" spans="1:256" s="5" customFormat="1" ht="21.6" x14ac:dyDescent="0.45">
      <c r="A87" s="140" t="s">
        <v>63</v>
      </c>
      <c r="B87" s="140"/>
      <c r="C87" s="140"/>
      <c r="D87" s="140"/>
      <c r="E87" s="140"/>
      <c r="F87" s="140"/>
      <c r="G87" s="14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row>
    <row r="88" spans="1:256" s="2" customFormat="1" x14ac:dyDescent="0.4">
      <c r="A88" s="155"/>
      <c r="B88" s="155"/>
      <c r="C88" s="155"/>
      <c r="D88" s="156" t="s">
        <v>64</v>
      </c>
      <c r="E88" s="155"/>
      <c r="F88" s="153"/>
      <c r="G88" s="153"/>
    </row>
    <row r="89" spans="1:256" s="2" customFormat="1" ht="20.399999999999999" x14ac:dyDescent="0.35">
      <c r="A89" s="157" t="s">
        <v>58</v>
      </c>
      <c r="B89" s="157" t="s">
        <v>65</v>
      </c>
      <c r="C89" s="157" t="s">
        <v>60</v>
      </c>
      <c r="D89" s="158" t="s">
        <v>66</v>
      </c>
      <c r="E89" s="158"/>
      <c r="F89" s="158"/>
      <c r="G89" s="153"/>
    </row>
    <row r="90" spans="1:256" s="2" customFormat="1" ht="123" x14ac:dyDescent="0.35">
      <c r="A90" s="159"/>
      <c r="B90" s="159"/>
      <c r="C90" s="159"/>
      <c r="D90" s="144" t="s">
        <v>67</v>
      </c>
      <c r="E90" s="144" t="s">
        <v>202</v>
      </c>
      <c r="F90" s="144" t="s">
        <v>68</v>
      </c>
      <c r="G90" s="153"/>
    </row>
    <row r="91" spans="1:256" s="2" customFormat="1" x14ac:dyDescent="0.35">
      <c r="A91" s="160">
        <v>1</v>
      </c>
      <c r="B91" s="161">
        <v>2</v>
      </c>
      <c r="C91" s="161">
        <v>3</v>
      </c>
      <c r="D91" s="161">
        <v>4</v>
      </c>
      <c r="E91" s="161">
        <v>5</v>
      </c>
      <c r="F91" s="161">
        <v>6</v>
      </c>
      <c r="G91" s="153"/>
    </row>
    <row r="92" spans="1:256" s="2" customFormat="1" ht="46.5" customHeight="1" x14ac:dyDescent="0.35">
      <c r="A92" s="144">
        <v>1</v>
      </c>
      <c r="B92" s="162" t="s">
        <v>69</v>
      </c>
      <c r="C92" s="149"/>
      <c r="D92" s="149"/>
      <c r="E92" s="163">
        <f>IF(D92=0,0,D92/$D$100)</f>
        <v>0</v>
      </c>
      <c r="F92" s="164">
        <f>C92-D92</f>
        <v>0</v>
      </c>
      <c r="G92" s="153"/>
    </row>
    <row r="93" spans="1:256" s="2" customFormat="1" ht="46.5" customHeight="1" x14ac:dyDescent="0.35">
      <c r="A93" s="144">
        <v>2</v>
      </c>
      <c r="B93" s="148" t="s">
        <v>61</v>
      </c>
      <c r="C93" s="164">
        <f>C84</f>
        <v>0</v>
      </c>
      <c r="D93" s="149"/>
      <c r="E93" s="163">
        <f t="shared" ref="E93:E99" si="0">IF(D93=0,0,D93/$D$100)</f>
        <v>0</v>
      </c>
      <c r="F93" s="164">
        <f t="shared" ref="F93:F94" si="1">C93-D93</f>
        <v>0</v>
      </c>
      <c r="G93" s="153"/>
    </row>
    <row r="94" spans="1:256" s="2" customFormat="1" ht="46.5" customHeight="1" x14ac:dyDescent="0.35">
      <c r="A94" s="144"/>
      <c r="B94" s="148" t="s">
        <v>70</v>
      </c>
      <c r="C94" s="164">
        <f>C138</f>
        <v>4500</v>
      </c>
      <c r="D94" s="149">
        <v>4500</v>
      </c>
      <c r="E94" s="163">
        <f t="shared" si="0"/>
        <v>3.7850431915484192E-2</v>
      </c>
      <c r="F94" s="164">
        <f t="shared" si="1"/>
        <v>0</v>
      </c>
      <c r="G94" s="153"/>
    </row>
    <row r="95" spans="1:256" s="2" customFormat="1" ht="46.5" customHeight="1" x14ac:dyDescent="0.35">
      <c r="A95" s="144">
        <v>4</v>
      </c>
      <c r="B95" s="148" t="s">
        <v>71</v>
      </c>
      <c r="C95" s="164">
        <f>D131</f>
        <v>114389</v>
      </c>
      <c r="D95" s="149">
        <v>114389</v>
      </c>
      <c r="E95" s="163">
        <f t="shared" si="0"/>
        <v>0.96214956808451579</v>
      </c>
      <c r="F95" s="164">
        <v>0</v>
      </c>
      <c r="G95" s="153"/>
    </row>
    <row r="96" spans="1:256" s="2" customFormat="1" ht="46.5" customHeight="1" x14ac:dyDescent="0.35">
      <c r="A96" s="144">
        <v>5</v>
      </c>
      <c r="B96" s="148" t="s">
        <v>72</v>
      </c>
      <c r="C96" s="164">
        <f>F157</f>
        <v>16467</v>
      </c>
      <c r="D96" s="149"/>
      <c r="E96" s="163">
        <f t="shared" si="0"/>
        <v>0</v>
      </c>
      <c r="F96" s="164">
        <f t="shared" ref="F96:F99" si="2">C96-D96</f>
        <v>16467</v>
      </c>
      <c r="G96" s="153"/>
    </row>
    <row r="97" spans="1:256" s="2" customFormat="1" ht="46.5" customHeight="1" x14ac:dyDescent="0.35">
      <c r="A97" s="144">
        <v>3</v>
      </c>
      <c r="B97" s="148" t="s">
        <v>73</v>
      </c>
      <c r="C97" s="164">
        <f>C85-C84</f>
        <v>0</v>
      </c>
      <c r="D97" s="149"/>
      <c r="E97" s="163">
        <f t="shared" si="0"/>
        <v>0</v>
      </c>
      <c r="F97" s="164">
        <f>C97-D97</f>
        <v>0</v>
      </c>
      <c r="G97" s="153"/>
    </row>
    <row r="98" spans="1:256" s="2" customFormat="1" ht="46.5" customHeight="1" x14ac:dyDescent="0.35">
      <c r="A98" s="144">
        <v>6</v>
      </c>
      <c r="B98" s="148" t="s">
        <v>74</v>
      </c>
      <c r="C98" s="164">
        <f>G70</f>
        <v>0</v>
      </c>
      <c r="D98" s="149"/>
      <c r="E98" s="163">
        <f t="shared" si="0"/>
        <v>0</v>
      </c>
      <c r="F98" s="164">
        <f t="shared" si="2"/>
        <v>0</v>
      </c>
      <c r="G98" s="153"/>
    </row>
    <row r="99" spans="1:256" s="2" customFormat="1" ht="46.5" customHeight="1" x14ac:dyDescent="0.35">
      <c r="A99" s="144">
        <v>7</v>
      </c>
      <c r="B99" s="148" t="s">
        <v>75</v>
      </c>
      <c r="C99" s="164">
        <f>C139-C138</f>
        <v>0</v>
      </c>
      <c r="D99" s="149"/>
      <c r="E99" s="163">
        <f t="shared" si="0"/>
        <v>0</v>
      </c>
      <c r="F99" s="164">
        <f t="shared" si="2"/>
        <v>0</v>
      </c>
      <c r="G99" s="153"/>
    </row>
    <row r="100" spans="1:256" s="3" customFormat="1" ht="46.5" customHeight="1" x14ac:dyDescent="0.25">
      <c r="A100" s="165"/>
      <c r="B100" s="166" t="s">
        <v>76</v>
      </c>
      <c r="C100" s="164">
        <f>SUM(C92:C99)</f>
        <v>135356</v>
      </c>
      <c r="D100" s="164">
        <f>SUM(D92:D99)</f>
        <v>118889</v>
      </c>
      <c r="E100" s="163">
        <v>1</v>
      </c>
      <c r="F100" s="164">
        <f>SUM(F92:F99)</f>
        <v>16467</v>
      </c>
      <c r="G100" s="145"/>
    </row>
    <row r="101" spans="1:256" s="6" customFormat="1" ht="15.75" customHeight="1" x14ac:dyDescent="0.25">
      <c r="A101" s="167"/>
      <c r="B101" s="167"/>
      <c r="C101" s="167"/>
      <c r="D101" s="167"/>
      <c r="E101" s="167"/>
      <c r="F101" s="167"/>
      <c r="G101" s="167"/>
    </row>
    <row r="102" spans="1:256" s="6" customFormat="1" ht="20.399999999999999" x14ac:dyDescent="0.25">
      <c r="A102" s="168"/>
      <c r="B102" s="169" t="s">
        <v>203</v>
      </c>
      <c r="C102" s="169"/>
      <c r="D102" s="169"/>
      <c r="E102" s="169"/>
      <c r="F102" s="169"/>
      <c r="G102" s="167"/>
    </row>
    <row r="103" spans="1:256" s="6" customFormat="1" ht="24.75" customHeight="1" x14ac:dyDescent="0.25">
      <c r="A103" s="168"/>
      <c r="B103" s="169" t="s">
        <v>77</v>
      </c>
      <c r="C103" s="169"/>
      <c r="D103" s="169"/>
      <c r="E103" s="169"/>
      <c r="F103" s="169"/>
      <c r="G103" s="167"/>
    </row>
    <row r="104" spans="1:256" s="6" customFormat="1" ht="20.399999999999999" x14ac:dyDescent="0.25">
      <c r="A104" s="168"/>
      <c r="B104" s="169" t="s">
        <v>78</v>
      </c>
      <c r="C104" s="169"/>
      <c r="D104" s="169"/>
      <c r="E104" s="169"/>
      <c r="F104" s="169"/>
      <c r="G104" s="167"/>
    </row>
    <row r="105" spans="1:256" s="6" customFormat="1" ht="25.5" customHeight="1" x14ac:dyDescent="0.25">
      <c r="A105" s="168"/>
      <c r="B105" s="169" t="s">
        <v>79</v>
      </c>
      <c r="C105" s="169"/>
      <c r="D105" s="169"/>
      <c r="E105" s="169"/>
      <c r="F105" s="169"/>
      <c r="G105" s="167"/>
    </row>
    <row r="106" spans="1:256" s="6" customFormat="1" ht="20.399999999999999" x14ac:dyDescent="0.25">
      <c r="A106" s="168"/>
      <c r="B106" s="169" t="s">
        <v>80</v>
      </c>
      <c r="C106" s="169"/>
      <c r="D106" s="169"/>
      <c r="E106" s="169"/>
      <c r="F106" s="169"/>
      <c r="G106" s="167"/>
    </row>
    <row r="107" spans="1:256" s="6" customFormat="1" ht="25.5" customHeight="1" x14ac:dyDescent="0.25">
      <c r="A107" s="168"/>
      <c r="B107" s="169" t="s">
        <v>81</v>
      </c>
      <c r="C107" s="169"/>
      <c r="D107" s="169"/>
      <c r="E107" s="169"/>
      <c r="F107" s="169"/>
      <c r="G107" s="167"/>
    </row>
    <row r="108" spans="1:256" s="6" customFormat="1" ht="27" customHeight="1" x14ac:dyDescent="0.25">
      <c r="A108" s="168"/>
      <c r="B108" s="169"/>
      <c r="C108" s="169"/>
      <c r="D108" s="169"/>
      <c r="E108" s="169"/>
      <c r="F108" s="169"/>
      <c r="G108" s="167"/>
    </row>
    <row r="109" spans="1:256" s="6" customFormat="1" ht="15.75" customHeight="1" x14ac:dyDescent="0.25">
      <c r="A109" s="167"/>
      <c r="B109" s="167"/>
      <c r="C109" s="167"/>
      <c r="D109" s="167"/>
      <c r="E109" s="167"/>
      <c r="F109" s="167"/>
      <c r="G109" s="167"/>
    </row>
    <row r="110" spans="1:256" s="5" customFormat="1" ht="21.6" x14ac:dyDescent="0.45">
      <c r="A110" s="140" t="s">
        <v>82</v>
      </c>
      <c r="B110" s="140"/>
      <c r="C110" s="140"/>
      <c r="D110" s="140"/>
      <c r="E110" s="140"/>
      <c r="F110" s="140"/>
      <c r="G110" s="14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row>
    <row r="111" spans="1:256" s="5" customFormat="1" x14ac:dyDescent="0.25">
      <c r="A111" s="137"/>
      <c r="B111" s="170" t="s">
        <v>83</v>
      </c>
      <c r="C111" s="171"/>
      <c r="D111" s="171"/>
      <c r="E111" s="171"/>
      <c r="F111" s="171"/>
      <c r="G111" s="171"/>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row>
    <row r="112" spans="1:256" s="5" customFormat="1" x14ac:dyDescent="0.25">
      <c r="A112" s="137"/>
      <c r="B112" s="170" t="s">
        <v>84</v>
      </c>
      <c r="C112" s="171"/>
      <c r="D112" s="171"/>
      <c r="E112" s="171"/>
      <c r="F112" s="171"/>
      <c r="G112" s="171"/>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row>
    <row r="113" spans="1:7" s="2" customFormat="1" x14ac:dyDescent="0.4">
      <c r="A113" s="172"/>
      <c r="B113" s="172"/>
      <c r="C113" s="172"/>
      <c r="D113" s="156" t="s">
        <v>85</v>
      </c>
      <c r="E113" s="153"/>
      <c r="F113" s="153"/>
      <c r="G113" s="153"/>
    </row>
    <row r="114" spans="1:7" s="7" customFormat="1" ht="61.2" x14ac:dyDescent="0.25">
      <c r="A114" s="173" t="s">
        <v>58</v>
      </c>
      <c r="B114" s="173" t="s">
        <v>86</v>
      </c>
      <c r="C114" s="174" t="s">
        <v>87</v>
      </c>
      <c r="D114" s="174" t="s">
        <v>88</v>
      </c>
      <c r="E114" s="175"/>
      <c r="F114" s="175"/>
      <c r="G114" s="175"/>
    </row>
    <row r="115" spans="1:7" s="2" customFormat="1" x14ac:dyDescent="0.4">
      <c r="A115" s="176">
        <v>1</v>
      </c>
      <c r="B115" s="177">
        <v>2</v>
      </c>
      <c r="C115" s="176">
        <v>3</v>
      </c>
      <c r="D115" s="176">
        <v>4</v>
      </c>
      <c r="E115" s="178"/>
      <c r="F115" s="153"/>
      <c r="G115" s="153"/>
    </row>
    <row r="116" spans="1:7" s="8" customFormat="1" ht="45.75" customHeight="1" x14ac:dyDescent="0.35">
      <c r="A116" s="179">
        <v>1</v>
      </c>
      <c r="B116" s="180" t="s">
        <v>89</v>
      </c>
      <c r="C116" s="181" t="s">
        <v>90</v>
      </c>
      <c r="D116" s="182">
        <v>19650</v>
      </c>
      <c r="E116" s="178"/>
      <c r="F116" s="153"/>
      <c r="G116" s="153"/>
    </row>
    <row r="117" spans="1:7" s="8" customFormat="1" ht="24" customHeight="1" x14ac:dyDescent="0.35">
      <c r="A117" s="150">
        <v>2</v>
      </c>
      <c r="B117" s="180" t="s">
        <v>91</v>
      </c>
      <c r="C117" s="181" t="s">
        <v>92</v>
      </c>
      <c r="D117" s="182">
        <v>10700</v>
      </c>
      <c r="E117" s="178"/>
      <c r="F117" s="153"/>
      <c r="G117" s="153"/>
    </row>
    <row r="118" spans="1:7" s="8" customFormat="1" ht="24" customHeight="1" x14ac:dyDescent="0.35">
      <c r="A118" s="150">
        <v>3</v>
      </c>
      <c r="B118" s="180" t="s">
        <v>93</v>
      </c>
      <c r="C118" s="181" t="s">
        <v>90</v>
      </c>
      <c r="D118" s="182">
        <v>3650</v>
      </c>
      <c r="E118" s="178"/>
      <c r="F118" s="153"/>
      <c r="G118" s="153"/>
    </row>
    <row r="119" spans="1:7" s="8" customFormat="1" ht="24" customHeight="1" x14ac:dyDescent="0.35">
      <c r="A119" s="150">
        <v>4</v>
      </c>
      <c r="B119" s="180" t="s">
        <v>94</v>
      </c>
      <c r="C119" s="181" t="s">
        <v>90</v>
      </c>
      <c r="D119" s="182">
        <v>3751</v>
      </c>
      <c r="E119" s="178"/>
      <c r="F119" s="153"/>
      <c r="G119" s="153"/>
    </row>
    <row r="120" spans="1:7" s="8" customFormat="1" ht="24" customHeight="1" x14ac:dyDescent="0.35">
      <c r="A120" s="150">
        <v>5</v>
      </c>
      <c r="B120" s="180" t="s">
        <v>95</v>
      </c>
      <c r="C120" s="181" t="s">
        <v>90</v>
      </c>
      <c r="D120" s="182">
        <v>8906</v>
      </c>
      <c r="E120" s="178"/>
      <c r="F120" s="153"/>
      <c r="G120" s="153"/>
    </row>
    <row r="121" spans="1:7" s="8" customFormat="1" ht="24" customHeight="1" x14ac:dyDescent="0.35">
      <c r="A121" s="150">
        <v>6</v>
      </c>
      <c r="B121" s="180" t="s">
        <v>96</v>
      </c>
      <c r="C121" s="181" t="s">
        <v>90</v>
      </c>
      <c r="D121" s="182">
        <v>2708</v>
      </c>
      <c r="E121" s="178"/>
      <c r="F121" s="153"/>
      <c r="G121" s="153"/>
    </row>
    <row r="122" spans="1:7" s="8" customFormat="1" ht="24" customHeight="1" x14ac:dyDescent="0.35">
      <c r="A122" s="150">
        <v>7</v>
      </c>
      <c r="B122" s="180" t="s">
        <v>97</v>
      </c>
      <c r="C122" s="181" t="s">
        <v>90</v>
      </c>
      <c r="D122" s="182">
        <v>28736</v>
      </c>
      <c r="E122" s="178"/>
      <c r="F122" s="153"/>
      <c r="G122" s="153"/>
    </row>
    <row r="123" spans="1:7" s="8" customFormat="1" ht="24" customHeight="1" x14ac:dyDescent="0.35">
      <c r="A123" s="150">
        <v>8</v>
      </c>
      <c r="B123" s="180" t="s">
        <v>98</v>
      </c>
      <c r="C123" s="181" t="s">
        <v>90</v>
      </c>
      <c r="D123" s="182">
        <v>907</v>
      </c>
      <c r="E123" s="178"/>
      <c r="F123" s="153"/>
      <c r="G123" s="153"/>
    </row>
    <row r="124" spans="1:7" s="8" customFormat="1" ht="24" customHeight="1" x14ac:dyDescent="0.35">
      <c r="A124" s="150">
        <v>9</v>
      </c>
      <c r="B124" s="180" t="s">
        <v>99</v>
      </c>
      <c r="C124" s="181" t="s">
        <v>90</v>
      </c>
      <c r="D124" s="182">
        <v>1358</v>
      </c>
      <c r="E124" s="178"/>
      <c r="F124" s="153"/>
      <c r="G124" s="153"/>
    </row>
    <row r="125" spans="1:7" s="8" customFormat="1" ht="36" customHeight="1" x14ac:dyDescent="0.35">
      <c r="A125" s="150">
        <v>10</v>
      </c>
      <c r="B125" s="180" t="s">
        <v>100</v>
      </c>
      <c r="C125" s="181" t="s">
        <v>90</v>
      </c>
      <c r="D125" s="182">
        <v>24600</v>
      </c>
      <c r="E125" s="178"/>
      <c r="F125" s="153"/>
      <c r="G125" s="153"/>
    </row>
    <row r="126" spans="1:7" s="8" customFormat="1" ht="24" customHeight="1" x14ac:dyDescent="0.35">
      <c r="A126" s="150">
        <v>11</v>
      </c>
      <c r="B126" s="180" t="s">
        <v>101</v>
      </c>
      <c r="C126" s="181" t="s">
        <v>102</v>
      </c>
      <c r="D126" s="182">
        <v>5675</v>
      </c>
      <c r="E126" s="178"/>
      <c r="F126" s="153"/>
      <c r="G126" s="153"/>
    </row>
    <row r="127" spans="1:7" s="8" customFormat="1" ht="24" customHeight="1" x14ac:dyDescent="0.35">
      <c r="A127" s="150">
        <v>12</v>
      </c>
      <c r="B127" s="180" t="s">
        <v>103</v>
      </c>
      <c r="C127" s="181" t="s">
        <v>90</v>
      </c>
      <c r="D127" s="182">
        <v>360</v>
      </c>
      <c r="E127" s="178"/>
      <c r="F127" s="153"/>
      <c r="G127" s="153"/>
    </row>
    <row r="128" spans="1:7" s="8" customFormat="1" ht="24" customHeight="1" x14ac:dyDescent="0.35">
      <c r="A128" s="150">
        <v>13</v>
      </c>
      <c r="B128" s="183" t="s">
        <v>104</v>
      </c>
      <c r="C128" s="181" t="s">
        <v>90</v>
      </c>
      <c r="D128" s="182">
        <v>903</v>
      </c>
      <c r="E128" s="178"/>
      <c r="F128" s="153"/>
      <c r="G128" s="153"/>
    </row>
    <row r="129" spans="1:256" s="8" customFormat="1" ht="24" customHeight="1" x14ac:dyDescent="0.35">
      <c r="A129" s="150">
        <v>14</v>
      </c>
      <c r="B129" s="183" t="s">
        <v>105</v>
      </c>
      <c r="C129" s="181" t="s">
        <v>90</v>
      </c>
      <c r="D129" s="182">
        <v>1385</v>
      </c>
      <c r="E129" s="184"/>
      <c r="F129" s="153"/>
      <c r="G129" s="153"/>
    </row>
    <row r="130" spans="1:256" s="8" customFormat="1" ht="24" customHeight="1" x14ac:dyDescent="0.35">
      <c r="A130" s="150">
        <v>15</v>
      </c>
      <c r="B130" s="183" t="s">
        <v>106</v>
      </c>
      <c r="C130" s="181" t="s">
        <v>102</v>
      </c>
      <c r="D130" s="182">
        <v>1100</v>
      </c>
      <c r="E130" s="178"/>
      <c r="F130" s="153"/>
      <c r="G130" s="153"/>
    </row>
    <row r="131" spans="1:256" s="2" customFormat="1" x14ac:dyDescent="0.4">
      <c r="A131" s="185"/>
      <c r="B131" s="151" t="s">
        <v>107</v>
      </c>
      <c r="C131" s="185"/>
      <c r="D131" s="186">
        <f>SUM(D116:D130)</f>
        <v>114389</v>
      </c>
      <c r="E131" s="153"/>
      <c r="F131" s="153"/>
      <c r="G131" s="153"/>
    </row>
    <row r="132" spans="1:256" s="5" customFormat="1" x14ac:dyDescent="0.35">
      <c r="A132" s="187"/>
      <c r="B132" s="188"/>
      <c r="C132" s="178"/>
      <c r="D132" s="178"/>
      <c r="E132" s="189"/>
      <c r="F132" s="189"/>
      <c r="G132" s="189"/>
    </row>
    <row r="133" spans="1:256" s="5" customFormat="1" ht="18" customHeight="1" x14ac:dyDescent="0.45">
      <c r="A133" s="140" t="s">
        <v>108</v>
      </c>
      <c r="B133" s="140"/>
      <c r="C133" s="140"/>
      <c r="D133" s="140"/>
      <c r="E133" s="140"/>
      <c r="F133" s="140"/>
      <c r="G133" s="14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c r="IS133" s="20"/>
      <c r="IT133" s="20"/>
      <c r="IU133" s="20"/>
      <c r="IV133" s="20"/>
    </row>
    <row r="134" spans="1:256" s="5" customFormat="1" ht="18" customHeight="1" x14ac:dyDescent="0.25">
      <c r="A134" s="190"/>
      <c r="B134" s="191" t="s">
        <v>109</v>
      </c>
      <c r="C134" s="190"/>
      <c r="D134" s="190"/>
      <c r="E134" s="190"/>
      <c r="F134" s="190"/>
      <c r="G134" s="190"/>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row>
    <row r="135" spans="1:256" s="9" customFormat="1" x14ac:dyDescent="0.4">
      <c r="A135" s="192"/>
      <c r="B135" s="192"/>
      <c r="C135" s="193" t="s">
        <v>110</v>
      </c>
      <c r="D135" s="187"/>
      <c r="E135" s="153"/>
      <c r="F135" s="187"/>
      <c r="G135" s="187"/>
    </row>
    <row r="136" spans="1:256" s="3" customFormat="1" ht="40.799999999999997" x14ac:dyDescent="0.25">
      <c r="A136" s="144" t="s">
        <v>58</v>
      </c>
      <c r="B136" s="144" t="s">
        <v>86</v>
      </c>
      <c r="C136" s="144" t="s">
        <v>111</v>
      </c>
      <c r="D136" s="145"/>
      <c r="E136" s="168"/>
      <c r="F136" s="145"/>
      <c r="G136" s="145"/>
    </row>
    <row r="137" spans="1:256" s="4" customFormat="1" x14ac:dyDescent="0.4">
      <c r="A137" s="146">
        <v>1</v>
      </c>
      <c r="B137" s="146">
        <v>2</v>
      </c>
      <c r="C137" s="146">
        <v>3</v>
      </c>
      <c r="D137" s="153"/>
      <c r="E137" s="178"/>
      <c r="F137" s="147"/>
      <c r="G137" s="147"/>
    </row>
    <row r="138" spans="1:256" s="4" customFormat="1" ht="40.799999999999997" x14ac:dyDescent="0.4">
      <c r="A138" s="150">
        <v>1</v>
      </c>
      <c r="B138" s="194" t="s">
        <v>112</v>
      </c>
      <c r="C138" s="195">
        <v>4500</v>
      </c>
      <c r="D138" s="153"/>
      <c r="E138" s="178"/>
      <c r="F138" s="147"/>
      <c r="G138" s="147"/>
    </row>
    <row r="139" spans="1:256" s="2" customFormat="1" x14ac:dyDescent="0.4">
      <c r="A139" s="185"/>
      <c r="B139" s="151" t="s">
        <v>107</v>
      </c>
      <c r="C139" s="186">
        <f>SUM(C138:C138)</f>
        <v>4500</v>
      </c>
      <c r="D139" s="153"/>
      <c r="E139" s="153"/>
      <c r="F139" s="153"/>
      <c r="G139" s="153"/>
    </row>
    <row r="140" spans="1:256" s="2" customFormat="1" ht="20.399999999999999" x14ac:dyDescent="0.35">
      <c r="A140" s="187"/>
      <c r="B140" s="178"/>
      <c r="C140" s="178"/>
      <c r="D140" s="153"/>
      <c r="E140" s="153"/>
      <c r="F140" s="153"/>
      <c r="G140" s="153"/>
    </row>
    <row r="141" spans="1:256" s="5" customFormat="1" ht="17.25" customHeight="1" x14ac:dyDescent="0.45">
      <c r="A141" s="140" t="s">
        <v>113</v>
      </c>
      <c r="B141" s="140"/>
      <c r="C141" s="140"/>
      <c r="D141" s="140"/>
      <c r="E141" s="140"/>
      <c r="F141" s="140"/>
      <c r="G141" s="14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c r="IS141" s="20"/>
      <c r="IT141" s="20"/>
      <c r="IU141" s="20"/>
      <c r="IV141" s="20"/>
    </row>
    <row r="142" spans="1:256" s="5" customFormat="1" ht="65.25" customHeight="1" x14ac:dyDescent="0.25">
      <c r="A142" s="137"/>
      <c r="B142" s="169" t="s">
        <v>114</v>
      </c>
      <c r="C142" s="169"/>
      <c r="D142" s="169"/>
      <c r="E142" s="169"/>
      <c r="F142" s="169"/>
      <c r="G142" s="169"/>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row>
    <row r="143" spans="1:256" s="5" customFormat="1" ht="17.25" customHeight="1" x14ac:dyDescent="0.25">
      <c r="A143" s="137"/>
      <c r="B143" s="196" t="s">
        <v>115</v>
      </c>
      <c r="C143" s="190"/>
      <c r="D143" s="190"/>
      <c r="E143" s="190"/>
      <c r="F143" s="190"/>
      <c r="G143" s="190"/>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row>
    <row r="144" spans="1:256" s="2" customFormat="1" x14ac:dyDescent="0.4">
      <c r="A144" s="153"/>
      <c r="B144" s="153"/>
      <c r="C144" s="153"/>
      <c r="D144" s="153"/>
      <c r="E144" s="153"/>
      <c r="F144" s="153"/>
      <c r="G144" s="193" t="s">
        <v>116</v>
      </c>
    </row>
    <row r="145" spans="1:7" s="3" customFormat="1" ht="102" x14ac:dyDescent="0.25">
      <c r="A145" s="144" t="s">
        <v>58</v>
      </c>
      <c r="B145" s="144" t="s">
        <v>117</v>
      </c>
      <c r="C145" s="144" t="s">
        <v>87</v>
      </c>
      <c r="D145" s="144" t="s">
        <v>118</v>
      </c>
      <c r="E145" s="144" t="s">
        <v>119</v>
      </c>
      <c r="F145" s="144" t="s">
        <v>120</v>
      </c>
      <c r="G145" s="144" t="s">
        <v>121</v>
      </c>
    </row>
    <row r="146" spans="1:7" s="2" customFormat="1" x14ac:dyDescent="0.4">
      <c r="A146" s="146">
        <v>1</v>
      </c>
      <c r="B146" s="146">
        <v>2</v>
      </c>
      <c r="C146" s="146">
        <v>3</v>
      </c>
      <c r="D146" s="146">
        <v>4</v>
      </c>
      <c r="E146" s="146">
        <v>5</v>
      </c>
      <c r="F146" s="146">
        <v>6</v>
      </c>
      <c r="G146" s="146">
        <v>7</v>
      </c>
    </row>
    <row r="147" spans="1:7" s="2" customFormat="1" x14ac:dyDescent="0.25">
      <c r="A147" s="150">
        <v>1</v>
      </c>
      <c r="B147" s="197" t="s">
        <v>122</v>
      </c>
      <c r="C147" s="198" t="s">
        <v>90</v>
      </c>
      <c r="D147" s="199">
        <v>100</v>
      </c>
      <c r="E147" s="198">
        <v>50</v>
      </c>
      <c r="F147" s="152">
        <f>D147*E147</f>
        <v>5000</v>
      </c>
      <c r="G147" s="200">
        <v>2</v>
      </c>
    </row>
    <row r="148" spans="1:7" s="2" customFormat="1" x14ac:dyDescent="0.25">
      <c r="A148" s="150">
        <v>2</v>
      </c>
      <c r="B148" s="197" t="s">
        <v>123</v>
      </c>
      <c r="C148" s="198" t="s">
        <v>90</v>
      </c>
      <c r="D148" s="199">
        <v>100</v>
      </c>
      <c r="E148" s="198">
        <v>7.74</v>
      </c>
      <c r="F148" s="152">
        <f>D148*E148</f>
        <v>774</v>
      </c>
      <c r="G148" s="200">
        <v>1</v>
      </c>
    </row>
    <row r="149" spans="1:7" s="2" customFormat="1" x14ac:dyDescent="0.25">
      <c r="A149" s="150">
        <v>3</v>
      </c>
      <c r="B149" s="197" t="s">
        <v>124</v>
      </c>
      <c r="C149" s="198" t="s">
        <v>90</v>
      </c>
      <c r="D149" s="199">
        <v>1</v>
      </c>
      <c r="E149" s="198">
        <v>446</v>
      </c>
      <c r="F149" s="152">
        <f t="shared" ref="F149:F155" si="3">D149*E149</f>
        <v>446</v>
      </c>
      <c r="G149" s="200">
        <v>1</v>
      </c>
    </row>
    <row r="150" spans="1:7" s="2" customFormat="1" x14ac:dyDescent="0.25">
      <c r="A150" s="150">
        <v>4</v>
      </c>
      <c r="B150" s="197" t="s">
        <v>125</v>
      </c>
      <c r="C150" s="198" t="s">
        <v>90</v>
      </c>
      <c r="D150" s="199">
        <v>1</v>
      </c>
      <c r="E150" s="198">
        <v>280</v>
      </c>
      <c r="F150" s="152">
        <f t="shared" si="3"/>
        <v>280</v>
      </c>
      <c r="G150" s="200">
        <v>1</v>
      </c>
    </row>
    <row r="151" spans="1:7" s="2" customFormat="1" x14ac:dyDescent="0.25">
      <c r="A151" s="150">
        <v>5</v>
      </c>
      <c r="B151" s="197" t="s">
        <v>126</v>
      </c>
      <c r="C151" s="198" t="s">
        <v>90</v>
      </c>
      <c r="D151" s="199">
        <v>2</v>
      </c>
      <c r="E151" s="198">
        <v>495</v>
      </c>
      <c r="F151" s="152">
        <f t="shared" si="3"/>
        <v>990</v>
      </c>
      <c r="G151" s="200">
        <v>1</v>
      </c>
    </row>
    <row r="152" spans="1:7" s="2" customFormat="1" x14ac:dyDescent="0.25">
      <c r="A152" s="150">
        <v>6</v>
      </c>
      <c r="B152" s="197" t="s">
        <v>127</v>
      </c>
      <c r="C152" s="198" t="s">
        <v>90</v>
      </c>
      <c r="D152" s="199">
        <v>2</v>
      </c>
      <c r="E152" s="198">
        <v>850</v>
      </c>
      <c r="F152" s="152">
        <f t="shared" si="3"/>
        <v>1700</v>
      </c>
      <c r="G152" s="200">
        <v>1</v>
      </c>
    </row>
    <row r="153" spans="1:7" s="2" customFormat="1" x14ac:dyDescent="0.25">
      <c r="A153" s="150">
        <v>7</v>
      </c>
      <c r="B153" s="197" t="s">
        <v>128</v>
      </c>
      <c r="C153" s="198" t="s">
        <v>90</v>
      </c>
      <c r="D153" s="199">
        <v>25</v>
      </c>
      <c r="E153" s="198">
        <v>250</v>
      </c>
      <c r="F153" s="152">
        <f t="shared" si="3"/>
        <v>6250</v>
      </c>
      <c r="G153" s="200">
        <v>1</v>
      </c>
    </row>
    <row r="154" spans="1:7" s="2" customFormat="1" x14ac:dyDescent="0.25">
      <c r="A154" s="150">
        <v>8</v>
      </c>
      <c r="B154" s="197" t="s">
        <v>129</v>
      </c>
      <c r="C154" s="198" t="s">
        <v>90</v>
      </c>
      <c r="D154" s="199">
        <v>1</v>
      </c>
      <c r="E154" s="198">
        <v>430</v>
      </c>
      <c r="F154" s="152">
        <f t="shared" si="3"/>
        <v>430</v>
      </c>
      <c r="G154" s="200">
        <v>1</v>
      </c>
    </row>
    <row r="155" spans="1:7" s="2" customFormat="1" x14ac:dyDescent="0.25">
      <c r="A155" s="150">
        <v>9</v>
      </c>
      <c r="B155" s="197" t="s">
        <v>130</v>
      </c>
      <c r="C155" s="198" t="s">
        <v>90</v>
      </c>
      <c r="D155" s="199">
        <v>1</v>
      </c>
      <c r="E155" s="198">
        <v>210</v>
      </c>
      <c r="F155" s="152">
        <f t="shared" si="3"/>
        <v>210</v>
      </c>
      <c r="G155" s="200">
        <v>1</v>
      </c>
    </row>
    <row r="156" spans="1:7" s="2" customFormat="1" x14ac:dyDescent="0.25">
      <c r="A156" s="150">
        <v>10</v>
      </c>
      <c r="B156" s="197" t="s">
        <v>131</v>
      </c>
      <c r="C156" s="198" t="s">
        <v>90</v>
      </c>
      <c r="D156" s="199">
        <v>1</v>
      </c>
      <c r="E156" s="198">
        <v>387</v>
      </c>
      <c r="F156" s="152">
        <v>387</v>
      </c>
      <c r="G156" s="200">
        <v>1</v>
      </c>
    </row>
    <row r="157" spans="1:7" s="2" customFormat="1" x14ac:dyDescent="0.25">
      <c r="A157" s="185"/>
      <c r="B157" s="151" t="s">
        <v>107</v>
      </c>
      <c r="C157" s="152"/>
      <c r="D157" s="152"/>
      <c r="E157" s="152"/>
      <c r="F157" s="152">
        <f>SUM(F147:F156)</f>
        <v>16467</v>
      </c>
      <c r="G157" s="201"/>
    </row>
    <row r="158" spans="1:7" s="5" customFormat="1" ht="57.75" hidden="1" customHeight="1" x14ac:dyDescent="0.35">
      <c r="A158" s="187"/>
      <c r="B158" s="188"/>
      <c r="C158" s="178"/>
      <c r="D158" s="189"/>
      <c r="E158" s="189"/>
      <c r="F158" s="189"/>
      <c r="G158" s="189"/>
    </row>
    <row r="159" spans="1:7" s="5" customFormat="1" ht="36.75" hidden="1" customHeight="1" x14ac:dyDescent="0.35">
      <c r="A159" s="189"/>
      <c r="B159" s="202"/>
      <c r="C159" s="189"/>
      <c r="D159" s="203"/>
      <c r="E159" s="204" t="s">
        <v>132</v>
      </c>
      <c r="F159" s="189"/>
      <c r="G159" s="189"/>
    </row>
    <row r="160" spans="1:7" s="5" customFormat="1" ht="20.399999999999999" x14ac:dyDescent="0.35">
      <c r="A160" s="189"/>
      <c r="B160" s="202"/>
      <c r="C160" s="189"/>
      <c r="D160" s="203"/>
      <c r="E160" s="204"/>
      <c r="F160" s="189"/>
      <c r="G160" s="189"/>
    </row>
    <row r="161" spans="1:256" s="10" customFormat="1" ht="26.4" x14ac:dyDescent="0.4">
      <c r="A161" s="205" t="s">
        <v>133</v>
      </c>
      <c r="B161" s="205"/>
      <c r="C161" s="205"/>
      <c r="D161" s="205"/>
      <c r="E161" s="205"/>
      <c r="F161" s="205"/>
      <c r="G161" s="205"/>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c r="IK161" s="21"/>
      <c r="IL161" s="21"/>
      <c r="IM161" s="21"/>
      <c r="IN161" s="21"/>
      <c r="IO161" s="21"/>
      <c r="IP161" s="21"/>
      <c r="IQ161" s="21"/>
      <c r="IR161" s="21"/>
      <c r="IS161" s="21"/>
      <c r="IT161" s="21"/>
      <c r="IU161" s="21"/>
      <c r="IV161" s="21"/>
    </row>
    <row r="162" spans="1:256" s="11" customFormat="1" ht="21.6" x14ac:dyDescent="0.45">
      <c r="A162" s="140" t="s">
        <v>134</v>
      </c>
      <c r="B162" s="140"/>
      <c r="C162" s="140"/>
      <c r="D162" s="140"/>
      <c r="E162" s="140"/>
      <c r="F162" s="140"/>
      <c r="G162" s="140"/>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row>
    <row r="163" spans="1:256" s="2" customFormat="1" x14ac:dyDescent="0.4">
      <c r="A163" s="206"/>
      <c r="B163" s="206"/>
      <c r="C163" s="156" t="s">
        <v>135</v>
      </c>
      <c r="D163" s="153"/>
      <c r="E163" s="172"/>
      <c r="F163" s="206"/>
      <c r="G163" s="153"/>
    </row>
    <row r="164" spans="1:256" s="2" customFormat="1" ht="40.799999999999997" x14ac:dyDescent="0.35">
      <c r="A164" s="144" t="s">
        <v>58</v>
      </c>
      <c r="B164" s="144" t="s">
        <v>136</v>
      </c>
      <c r="C164" s="144" t="s">
        <v>60</v>
      </c>
      <c r="D164" s="153"/>
      <c r="E164" s="153"/>
      <c r="F164" s="153"/>
      <c r="G164" s="153"/>
      <c r="H164" s="12"/>
    </row>
    <row r="165" spans="1:256" s="2" customFormat="1" x14ac:dyDescent="0.4">
      <c r="A165" s="146">
        <v>1</v>
      </c>
      <c r="B165" s="146">
        <v>2</v>
      </c>
      <c r="C165" s="146">
        <v>3</v>
      </c>
      <c r="D165" s="153"/>
      <c r="E165" s="153"/>
      <c r="F165" s="153"/>
      <c r="G165" s="153"/>
      <c r="H165" s="12"/>
    </row>
    <row r="166" spans="1:256" s="12" customFormat="1" ht="41.25" customHeight="1" x14ac:dyDescent="0.35">
      <c r="A166" s="144">
        <v>1</v>
      </c>
      <c r="B166" s="207" t="s">
        <v>137</v>
      </c>
      <c r="C166" s="208">
        <v>13967</v>
      </c>
      <c r="D166" s="209"/>
      <c r="E166" s="209"/>
      <c r="F166" s="209"/>
      <c r="G166" s="209"/>
    </row>
    <row r="167" spans="1:256" s="12" customFormat="1" ht="41.25" customHeight="1" x14ac:dyDescent="0.35">
      <c r="A167" s="144">
        <v>2</v>
      </c>
      <c r="B167" s="207" t="s">
        <v>138</v>
      </c>
      <c r="C167" s="208">
        <f>C92</f>
        <v>0</v>
      </c>
      <c r="D167" s="209"/>
      <c r="E167" s="209"/>
      <c r="F167" s="209"/>
      <c r="G167" s="209"/>
    </row>
    <row r="168" spans="1:256" s="12" customFormat="1" ht="41.25" customHeight="1" x14ac:dyDescent="0.35">
      <c r="A168" s="144">
        <v>3</v>
      </c>
      <c r="B168" s="207" t="s">
        <v>139</v>
      </c>
      <c r="C168" s="208">
        <f>G70</f>
        <v>0</v>
      </c>
      <c r="D168" s="209"/>
      <c r="E168" s="209"/>
      <c r="F168" s="209"/>
      <c r="G168" s="209"/>
    </row>
    <row r="169" spans="1:256" s="12" customFormat="1" ht="41.25" customHeight="1" x14ac:dyDescent="0.35">
      <c r="A169" s="144">
        <v>4</v>
      </c>
      <c r="B169" s="207" t="s">
        <v>140</v>
      </c>
      <c r="C169" s="208">
        <f>C139</f>
        <v>4500</v>
      </c>
      <c r="D169" s="209"/>
      <c r="E169" s="209"/>
      <c r="F169" s="209"/>
      <c r="G169" s="209"/>
    </row>
    <row r="170" spans="1:256" s="12" customFormat="1" ht="41.25" customHeight="1" x14ac:dyDescent="0.35">
      <c r="A170" s="144">
        <v>5</v>
      </c>
      <c r="B170" s="210" t="s">
        <v>141</v>
      </c>
      <c r="C170" s="208">
        <f>SUM(C166:C169)</f>
        <v>18467</v>
      </c>
      <c r="D170" s="209"/>
      <c r="E170" s="209"/>
      <c r="F170" s="209"/>
      <c r="G170" s="209"/>
    </row>
    <row r="171" spans="1:256" s="12" customFormat="1" ht="102" x14ac:dyDescent="0.35">
      <c r="A171" s="144">
        <v>6</v>
      </c>
      <c r="B171" s="207" t="s">
        <v>142</v>
      </c>
      <c r="C171" s="208">
        <f>IF(D189=0,0,C170/D189)</f>
        <v>293.12698412698415</v>
      </c>
      <c r="D171" s="209"/>
      <c r="E171" s="209"/>
      <c r="F171" s="209"/>
      <c r="G171" s="209"/>
    </row>
    <row r="172" spans="1:256" s="5" customFormat="1" ht="20.399999999999999" x14ac:dyDescent="0.35">
      <c r="A172" s="189"/>
      <c r="B172" s="202"/>
      <c r="C172" s="189"/>
      <c r="D172" s="189"/>
      <c r="E172" s="189"/>
      <c r="F172" s="189"/>
      <c r="G172" s="189"/>
    </row>
    <row r="173" spans="1:256" s="11" customFormat="1" ht="21.6" x14ac:dyDescent="0.45">
      <c r="A173" s="140" t="s">
        <v>143</v>
      </c>
      <c r="B173" s="140"/>
      <c r="C173" s="140"/>
      <c r="D173" s="140"/>
      <c r="E173" s="140"/>
      <c r="F173" s="140"/>
      <c r="G173" s="140"/>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row>
    <row r="174" spans="1:256" s="5" customFormat="1" x14ac:dyDescent="0.4">
      <c r="A174" s="189"/>
      <c r="B174" s="189"/>
      <c r="C174" s="156" t="s">
        <v>144</v>
      </c>
      <c r="D174" s="189"/>
      <c r="E174" s="189"/>
      <c r="F174" s="189"/>
      <c r="G174" s="189"/>
    </row>
    <row r="175" spans="1:256" s="2" customFormat="1" ht="20.399999999999999" x14ac:dyDescent="0.35">
      <c r="A175" s="173" t="s">
        <v>58</v>
      </c>
      <c r="B175" s="174" t="s">
        <v>145</v>
      </c>
      <c r="C175" s="174" t="s">
        <v>146</v>
      </c>
      <c r="D175" s="153"/>
      <c r="E175" s="153"/>
      <c r="F175" s="153"/>
      <c r="G175" s="153"/>
    </row>
    <row r="176" spans="1:256" s="7" customFormat="1" x14ac:dyDescent="0.25">
      <c r="A176" s="211">
        <v>1</v>
      </c>
      <c r="B176" s="211">
        <v>2</v>
      </c>
      <c r="C176" s="211">
        <v>3</v>
      </c>
      <c r="D176" s="175"/>
      <c r="E176" s="175"/>
      <c r="F176" s="175"/>
      <c r="G176" s="175"/>
    </row>
    <row r="177" spans="1:256" s="2" customFormat="1" ht="42" customHeight="1" x14ac:dyDescent="0.35">
      <c r="A177" s="174">
        <v>1</v>
      </c>
      <c r="B177" s="212" t="s">
        <v>147</v>
      </c>
      <c r="C177" s="213">
        <f>C171</f>
        <v>293.12698412698415</v>
      </c>
      <c r="D177" s="153"/>
      <c r="E177" s="153"/>
      <c r="F177" s="153"/>
      <c r="G177" s="153"/>
    </row>
    <row r="178" spans="1:256" s="2" customFormat="1" ht="42" customHeight="1" x14ac:dyDescent="0.35">
      <c r="A178" s="174">
        <v>2</v>
      </c>
      <c r="B178" s="212" t="s">
        <v>148</v>
      </c>
      <c r="C178" s="214">
        <v>0.2</v>
      </c>
      <c r="D178" s="153"/>
      <c r="E178" s="153"/>
      <c r="F178" s="153"/>
      <c r="G178" s="153"/>
    </row>
    <row r="179" spans="1:256" s="2" customFormat="1" ht="42" customHeight="1" x14ac:dyDescent="0.35">
      <c r="A179" s="174">
        <v>3</v>
      </c>
      <c r="B179" s="212" t="s">
        <v>149</v>
      </c>
      <c r="C179" s="213">
        <f>C177*C178</f>
        <v>58.625396825396834</v>
      </c>
      <c r="D179" s="153"/>
      <c r="E179" s="153"/>
      <c r="F179" s="153"/>
      <c r="G179" s="153"/>
    </row>
    <row r="180" spans="1:256" s="2" customFormat="1" ht="42" customHeight="1" x14ac:dyDescent="0.35">
      <c r="A180" s="174">
        <v>4</v>
      </c>
      <c r="B180" s="212" t="s">
        <v>150</v>
      </c>
      <c r="C180" s="213">
        <f>C177+C179</f>
        <v>351.75238095238097</v>
      </c>
      <c r="D180" s="153"/>
      <c r="E180" s="153"/>
      <c r="F180" s="153"/>
      <c r="G180" s="153"/>
    </row>
    <row r="181" spans="1:256" s="2" customFormat="1" ht="42" customHeight="1" x14ac:dyDescent="0.35">
      <c r="A181" s="174">
        <v>5</v>
      </c>
      <c r="B181" s="215" t="s">
        <v>151</v>
      </c>
      <c r="C181" s="216">
        <v>1500</v>
      </c>
      <c r="D181" s="153"/>
      <c r="E181" s="153"/>
      <c r="F181" s="153"/>
      <c r="G181" s="153"/>
    </row>
    <row r="182" spans="1:256" s="2" customFormat="1" ht="20.399999999999999" x14ac:dyDescent="0.35">
      <c r="A182" s="217"/>
      <c r="B182" s="153"/>
      <c r="C182" s="153"/>
      <c r="D182" s="153"/>
      <c r="E182" s="153"/>
      <c r="F182" s="153"/>
      <c r="G182" s="153"/>
    </row>
    <row r="183" spans="1:256" s="10" customFormat="1" ht="26.4" x14ac:dyDescent="0.4">
      <c r="A183" s="218" t="s">
        <v>152</v>
      </c>
      <c r="B183" s="218"/>
      <c r="C183" s="218"/>
      <c r="D183" s="218"/>
      <c r="E183" s="218"/>
      <c r="F183" s="218"/>
      <c r="G183" s="218"/>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c r="DS183" s="19"/>
      <c r="DT183" s="19"/>
      <c r="DU183" s="19"/>
      <c r="DV183" s="19"/>
      <c r="DW183" s="19"/>
      <c r="DX183" s="19"/>
      <c r="DY183" s="19"/>
      <c r="DZ183" s="19"/>
      <c r="EA183" s="19"/>
      <c r="EB183" s="19"/>
      <c r="EC183" s="19"/>
      <c r="ED183" s="19"/>
      <c r="EE183" s="19"/>
      <c r="EF183" s="19"/>
      <c r="EG183" s="19"/>
      <c r="EH183" s="19"/>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c r="FV183" s="19"/>
      <c r="FW183" s="19"/>
      <c r="FX183" s="19"/>
      <c r="FY183" s="19"/>
      <c r="FZ183" s="19"/>
      <c r="GA183" s="19"/>
      <c r="GB183" s="19"/>
      <c r="GC183" s="19"/>
      <c r="GD183" s="19"/>
      <c r="GE183" s="19"/>
      <c r="GF183" s="19"/>
      <c r="GG183" s="19"/>
      <c r="GH183" s="19"/>
      <c r="GI183" s="19"/>
      <c r="GJ183" s="19"/>
      <c r="GK183" s="19"/>
      <c r="GL183" s="19"/>
      <c r="GM183" s="19"/>
      <c r="GN183" s="19"/>
      <c r="GO183" s="19"/>
      <c r="GP183" s="19"/>
      <c r="GQ183" s="19"/>
      <c r="GR183" s="19"/>
      <c r="GS183" s="19"/>
      <c r="GT183" s="19"/>
      <c r="GU183" s="19"/>
      <c r="GV183" s="19"/>
      <c r="GW183" s="19"/>
      <c r="GX183" s="19"/>
      <c r="GY183" s="19"/>
      <c r="GZ183" s="19"/>
      <c r="HA183" s="19"/>
      <c r="HB183" s="19"/>
      <c r="HC183" s="19"/>
      <c r="HD183" s="19"/>
      <c r="HE183" s="19"/>
      <c r="HF183" s="19"/>
      <c r="HG183" s="19"/>
      <c r="HH183" s="19"/>
      <c r="HI183" s="19"/>
      <c r="HJ183" s="19"/>
      <c r="HK183" s="19"/>
      <c r="HL183" s="19"/>
      <c r="HM183" s="19"/>
      <c r="HN183" s="19"/>
      <c r="HO183" s="19"/>
      <c r="HP183" s="19"/>
      <c r="HQ183" s="19"/>
      <c r="HR183" s="19"/>
      <c r="HS183" s="19"/>
      <c r="HT183" s="19"/>
      <c r="HU183" s="19"/>
      <c r="HV183" s="19"/>
      <c r="HW183" s="19"/>
      <c r="HX183" s="19"/>
      <c r="HY183" s="19"/>
      <c r="HZ183" s="19"/>
      <c r="IA183" s="19"/>
      <c r="IB183" s="19"/>
      <c r="IC183" s="19"/>
      <c r="ID183" s="19"/>
      <c r="IE183" s="19"/>
      <c r="IF183" s="19"/>
      <c r="IG183" s="19"/>
      <c r="IH183" s="19"/>
      <c r="II183" s="19"/>
      <c r="IJ183" s="19"/>
      <c r="IK183" s="19"/>
      <c r="IL183" s="19"/>
      <c r="IM183" s="19"/>
      <c r="IN183" s="19"/>
      <c r="IO183" s="19"/>
      <c r="IP183" s="19"/>
      <c r="IQ183" s="19"/>
      <c r="IR183" s="19"/>
      <c r="IS183" s="19"/>
      <c r="IT183" s="19"/>
      <c r="IU183" s="19"/>
      <c r="IV183" s="19"/>
    </row>
    <row r="184" spans="1:256" s="11" customFormat="1" ht="21.6" x14ac:dyDescent="0.45">
      <c r="A184" s="140" t="s">
        <v>153</v>
      </c>
      <c r="B184" s="140"/>
      <c r="C184" s="140"/>
      <c r="D184" s="140"/>
      <c r="E184" s="140"/>
      <c r="F184" s="140"/>
      <c r="G184" s="140"/>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row>
    <row r="185" spans="1:256" s="13" customFormat="1" x14ac:dyDescent="0.4">
      <c r="A185" s="153"/>
      <c r="B185" s="172"/>
      <c r="C185" s="172"/>
      <c r="D185" s="193" t="s">
        <v>154</v>
      </c>
      <c r="E185" s="153"/>
      <c r="F185" s="153"/>
      <c r="G185" s="15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256" s="3" customFormat="1" ht="20.399999999999999" x14ac:dyDescent="0.25">
      <c r="A186" s="219" t="s">
        <v>58</v>
      </c>
      <c r="B186" s="158" t="s">
        <v>155</v>
      </c>
      <c r="C186" s="158"/>
      <c r="D186" s="144"/>
      <c r="E186" s="145"/>
      <c r="F186" s="145"/>
      <c r="G186" s="145"/>
    </row>
    <row r="187" spans="1:256" s="2" customFormat="1" ht="20.399999999999999" x14ac:dyDescent="0.35">
      <c r="A187" s="220">
        <v>1</v>
      </c>
      <c r="B187" s="221">
        <v>2</v>
      </c>
      <c r="C187" s="221">
        <v>3</v>
      </c>
      <c r="D187" s="221">
        <v>4</v>
      </c>
      <c r="E187" s="153"/>
      <c r="F187" s="153"/>
      <c r="G187" s="153"/>
    </row>
    <row r="188" spans="1:256" s="2" customFormat="1" ht="22.5" customHeight="1" x14ac:dyDescent="0.35">
      <c r="A188" s="222">
        <v>1</v>
      </c>
      <c r="B188" s="223" t="s">
        <v>156</v>
      </c>
      <c r="C188" s="224" t="s">
        <v>157</v>
      </c>
      <c r="D188" s="225" t="s">
        <v>158</v>
      </c>
      <c r="E188" s="153"/>
      <c r="F188" s="153"/>
      <c r="G188" s="153"/>
    </row>
    <row r="189" spans="1:256" s="2" customFormat="1" ht="22.5" customHeight="1" x14ac:dyDescent="0.35">
      <c r="A189" s="226"/>
      <c r="B189" s="227"/>
      <c r="C189" s="224" t="s">
        <v>159</v>
      </c>
      <c r="D189" s="228">
        <v>63</v>
      </c>
      <c r="E189" s="153"/>
      <c r="F189" s="153"/>
      <c r="G189" s="153"/>
    </row>
    <row r="190" spans="1:256" s="2" customFormat="1" ht="22.5" customHeight="1" x14ac:dyDescent="0.35">
      <c r="A190" s="229">
        <v>2</v>
      </c>
      <c r="B190" s="230" t="s">
        <v>160</v>
      </c>
      <c r="C190" s="231"/>
      <c r="D190" s="232">
        <v>1000</v>
      </c>
      <c r="E190" s="153"/>
      <c r="F190" s="153"/>
      <c r="G190" s="153"/>
    </row>
    <row r="191" spans="1:256" s="2" customFormat="1" ht="40.5" customHeight="1" x14ac:dyDescent="0.35">
      <c r="A191" s="229">
        <v>3</v>
      </c>
      <c r="B191" s="230" t="s">
        <v>161</v>
      </c>
      <c r="C191" s="231"/>
      <c r="D191" s="233">
        <f>D189*D190</f>
        <v>63000</v>
      </c>
      <c r="E191" s="153"/>
      <c r="F191" s="153"/>
      <c r="G191" s="153"/>
    </row>
    <row r="192" spans="1:256" s="2" customFormat="1" ht="30" customHeight="1" x14ac:dyDescent="0.35">
      <c r="A192" s="204"/>
      <c r="B192" s="153"/>
      <c r="C192" s="153"/>
      <c r="D192" s="153"/>
      <c r="E192" s="153"/>
      <c r="F192" s="153"/>
      <c r="G192" s="153"/>
    </row>
    <row r="193" spans="1:8" s="2" customFormat="1" ht="21.6" x14ac:dyDescent="0.45">
      <c r="A193" s="140" t="s">
        <v>162</v>
      </c>
      <c r="B193" s="140"/>
      <c r="C193" s="140"/>
      <c r="D193" s="140"/>
      <c r="E193" s="140"/>
      <c r="F193" s="140"/>
      <c r="G193" s="140"/>
      <c r="H193" s="18"/>
    </row>
    <row r="194" spans="1:8" s="2" customFormat="1" ht="15.9" customHeight="1" x14ac:dyDescent="0.25">
      <c r="A194" s="137"/>
      <c r="B194" s="137"/>
      <c r="C194" s="137"/>
      <c r="D194" s="137"/>
      <c r="E194" s="137"/>
      <c r="F194" s="137"/>
      <c r="G194" s="137"/>
      <c r="H194" s="18"/>
    </row>
    <row r="195" spans="1:8" s="2" customFormat="1" ht="40.799999999999997" x14ac:dyDescent="0.35">
      <c r="A195" s="137"/>
      <c r="B195" s="234" t="s">
        <v>163</v>
      </c>
      <c r="C195" s="235">
        <v>4</v>
      </c>
      <c r="D195" s="236" t="str">
        <f>IF(C195=4,"НПД 4%",IF(C195=6,"НПД/УСН 6%",IF(C195=15,"УСН 15%",0)))</f>
        <v>НПД 4%</v>
      </c>
      <c r="E195" s="153"/>
      <c r="F195" s="137"/>
      <c r="G195" s="137"/>
      <c r="H195" s="18"/>
    </row>
    <row r="196" spans="1:8" s="2" customFormat="1" ht="37.5" customHeight="1" x14ac:dyDescent="0.25">
      <c r="A196" s="137"/>
      <c r="B196" s="103" t="s">
        <v>164</v>
      </c>
      <c r="C196" s="103"/>
      <c r="D196" s="103"/>
      <c r="E196" s="137"/>
      <c r="F196" s="137"/>
      <c r="G196" s="137"/>
      <c r="H196" s="18"/>
    </row>
    <row r="197" spans="1:8" s="2" customFormat="1" ht="15.9" customHeight="1" x14ac:dyDescent="0.25">
      <c r="A197" s="137"/>
      <c r="B197" s="137"/>
      <c r="C197" s="137"/>
      <c r="D197" s="137"/>
      <c r="E197" s="137"/>
      <c r="F197" s="137"/>
      <c r="G197" s="137"/>
      <c r="H197" s="18"/>
    </row>
    <row r="198" spans="1:8" s="2" customFormat="1" ht="19.5" customHeight="1" x14ac:dyDescent="0.4">
      <c r="A198" s="153"/>
      <c r="B198" s="172"/>
      <c r="C198" s="193" t="s">
        <v>165</v>
      </c>
      <c r="D198" s="153"/>
      <c r="E198" s="153"/>
      <c r="F198" s="153"/>
      <c r="G198" s="153"/>
    </row>
    <row r="199" spans="1:8" s="3" customFormat="1" ht="40.799999999999997" x14ac:dyDescent="0.25">
      <c r="A199" s="237" t="s">
        <v>58</v>
      </c>
      <c r="B199" s="238" t="s">
        <v>155</v>
      </c>
      <c r="C199" s="239" t="s">
        <v>60</v>
      </c>
      <c r="D199" s="145"/>
      <c r="E199" s="145"/>
      <c r="F199" s="145"/>
      <c r="G199" s="145"/>
    </row>
    <row r="200" spans="1:8" s="2" customFormat="1" ht="20.25" customHeight="1" x14ac:dyDescent="0.4">
      <c r="A200" s="240">
        <v>1</v>
      </c>
      <c r="B200" s="146">
        <v>2</v>
      </c>
      <c r="C200" s="241">
        <v>3</v>
      </c>
      <c r="D200" s="153"/>
      <c r="E200" s="153"/>
      <c r="F200" s="153"/>
      <c r="G200" s="153"/>
    </row>
    <row r="201" spans="1:8" s="2" customFormat="1" ht="43.5" customHeight="1" x14ac:dyDescent="0.35">
      <c r="A201" s="242">
        <v>1</v>
      </c>
      <c r="B201" s="243" t="s">
        <v>166</v>
      </c>
      <c r="C201" s="244">
        <f>D191</f>
        <v>63000</v>
      </c>
      <c r="D201" s="153"/>
      <c r="E201" s="153"/>
      <c r="F201" s="153"/>
      <c r="G201" s="153"/>
    </row>
    <row r="202" spans="1:8" s="2" customFormat="1" ht="43.5" customHeight="1" x14ac:dyDescent="0.35">
      <c r="A202" s="242">
        <v>2</v>
      </c>
      <c r="B202" s="243" t="s">
        <v>167</v>
      </c>
      <c r="C202" s="244">
        <f>C170</f>
        <v>18467</v>
      </c>
      <c r="D202" s="153"/>
      <c r="E202" s="153"/>
      <c r="F202" s="153"/>
      <c r="G202" s="153"/>
    </row>
    <row r="203" spans="1:8" s="2" customFormat="1" ht="43.5" customHeight="1" x14ac:dyDescent="0.35">
      <c r="A203" s="242">
        <v>3</v>
      </c>
      <c r="B203" s="243" t="s">
        <v>168</v>
      </c>
      <c r="C203" s="244">
        <f>IF(C195=15,(C201-C202)*0.15,C201*C195/100)</f>
        <v>2520</v>
      </c>
      <c r="D203" s="153"/>
      <c r="E203" s="153"/>
      <c r="F203" s="153"/>
      <c r="G203" s="153"/>
    </row>
    <row r="204" spans="1:8" s="2" customFormat="1" ht="43.5" customHeight="1" x14ac:dyDescent="0.35">
      <c r="A204" s="242">
        <v>4</v>
      </c>
      <c r="B204" s="243" t="s">
        <v>169</v>
      </c>
      <c r="C204" s="244">
        <f>C201-C202-C203</f>
        <v>42013</v>
      </c>
      <c r="D204" s="153"/>
      <c r="E204" s="153"/>
      <c r="F204" s="153"/>
      <c r="G204" s="153"/>
    </row>
    <row r="205" spans="1:8" s="2" customFormat="1" ht="43.5" customHeight="1" x14ac:dyDescent="0.35">
      <c r="A205" s="242">
        <v>5</v>
      </c>
      <c r="B205" s="243" t="s">
        <v>170</v>
      </c>
      <c r="C205" s="244">
        <f>C204*12</f>
        <v>504156</v>
      </c>
      <c r="D205" s="153"/>
      <c r="E205" s="153"/>
      <c r="F205" s="153"/>
      <c r="G205" s="153"/>
    </row>
    <row r="206" spans="1:8" s="2" customFormat="1" ht="43.5" customHeight="1" x14ac:dyDescent="0.35">
      <c r="A206" s="242">
        <v>6</v>
      </c>
      <c r="B206" s="243" t="s">
        <v>171</v>
      </c>
      <c r="C206" s="245">
        <f>IF(C202=0,0,C204/C202)</f>
        <v>2.2750311366220828</v>
      </c>
      <c r="D206" s="153"/>
      <c r="E206" s="153"/>
      <c r="F206" s="153"/>
      <c r="G206" s="153"/>
    </row>
    <row r="207" spans="1:8" ht="43.5" customHeight="1" x14ac:dyDescent="0.4">
      <c r="A207" s="242">
        <v>7</v>
      </c>
      <c r="B207" s="246" t="s">
        <v>172</v>
      </c>
      <c r="C207" s="247">
        <f>ROUND(C100/C204,0)</f>
        <v>3</v>
      </c>
    </row>
    <row r="208" spans="1:8" s="2" customFormat="1" ht="20.399999999999999" x14ac:dyDescent="0.35">
      <c r="A208" s="153"/>
      <c r="B208" s="153"/>
      <c r="C208" s="153"/>
      <c r="D208" s="153"/>
      <c r="E208" s="153"/>
      <c r="F208" s="153"/>
      <c r="G208" s="153"/>
    </row>
    <row r="209" spans="1:7" s="14" customFormat="1" ht="43.5" customHeight="1" x14ac:dyDescent="0.25">
      <c r="A209" s="103" t="s">
        <v>173</v>
      </c>
      <c r="B209" s="103"/>
      <c r="C209" s="103"/>
      <c r="D209" s="103"/>
      <c r="E209" s="48"/>
      <c r="F209" s="248"/>
      <c r="G209" s="248"/>
    </row>
    <row r="210" spans="1:7" s="14" customFormat="1" ht="40.5" customHeight="1" x14ac:dyDescent="0.25">
      <c r="A210" s="103"/>
      <c r="B210" s="103"/>
      <c r="C210" s="103"/>
      <c r="D210" s="103"/>
      <c r="E210" s="48"/>
      <c r="F210" s="249"/>
      <c r="G210" s="248"/>
    </row>
    <row r="211" spans="1:7" s="2" customFormat="1" ht="33.75" customHeight="1" x14ac:dyDescent="0.35">
      <c r="A211" s="103" t="s">
        <v>174</v>
      </c>
      <c r="B211" s="103"/>
      <c r="C211" s="103"/>
      <c r="D211" s="103"/>
      <c r="E211" s="103"/>
      <c r="F211" s="141"/>
      <c r="G211" s="153"/>
    </row>
    <row r="212" spans="1:7" s="15" customFormat="1" ht="57.75" customHeight="1" x14ac:dyDescent="0.4">
      <c r="A212" s="136"/>
      <c r="B212" s="250"/>
      <c r="C212" s="136"/>
      <c r="D212" s="136"/>
      <c r="E212" s="136"/>
      <c r="F212" s="251"/>
      <c r="G212" s="251"/>
    </row>
    <row r="213" spans="1:7" ht="15.75" hidden="1" customHeight="1" x14ac:dyDescent="0.4"/>
  </sheetData>
  <sheetProtection formatCells="0" formatColumns="0" formatRows="0" insertColumns="0" insertRows="0" insertHyperlinks="0" deleteColumns="0" deleteRows="0" sort="0" autoFilter="0" pivotTables="0"/>
  <mergeCells count="278">
    <mergeCell ref="A89:A90"/>
    <mergeCell ref="A188:A189"/>
    <mergeCell ref="B89:B90"/>
    <mergeCell ref="B188:B189"/>
    <mergeCell ref="C89:C90"/>
    <mergeCell ref="A184:G184"/>
    <mergeCell ref="B186:C186"/>
    <mergeCell ref="B190:C190"/>
    <mergeCell ref="B191:C191"/>
    <mergeCell ref="A141:G141"/>
    <mergeCell ref="B105:F105"/>
    <mergeCell ref="B106:F106"/>
    <mergeCell ref="B107:F107"/>
    <mergeCell ref="B108:F108"/>
    <mergeCell ref="A110:G110"/>
    <mergeCell ref="D89:F89"/>
    <mergeCell ref="B102:F102"/>
    <mergeCell ref="B103:F103"/>
    <mergeCell ref="B104:F104"/>
    <mergeCell ref="A193:G193"/>
    <mergeCell ref="B196:D196"/>
    <mergeCell ref="A209:D209"/>
    <mergeCell ref="A210:D210"/>
    <mergeCell ref="A211:E211"/>
    <mergeCell ref="HJ161:HP161"/>
    <mergeCell ref="HQ161:HW161"/>
    <mergeCell ref="HX161:ID161"/>
    <mergeCell ref="IE161:IK161"/>
    <mergeCell ref="ED161:EJ161"/>
    <mergeCell ref="EK161:EQ161"/>
    <mergeCell ref="ER161:EX161"/>
    <mergeCell ref="IL161:IR161"/>
    <mergeCell ref="IS161:IV161"/>
    <mergeCell ref="A162:G162"/>
    <mergeCell ref="A173:G173"/>
    <mergeCell ref="A183:G183"/>
    <mergeCell ref="EY161:FE161"/>
    <mergeCell ref="FF161:FL161"/>
    <mergeCell ref="FM161:FS161"/>
    <mergeCell ref="FT161:FZ161"/>
    <mergeCell ref="GA161:GG161"/>
    <mergeCell ref="GH161:GN161"/>
    <mergeCell ref="GO161:GU161"/>
    <mergeCell ref="GV161:HB161"/>
    <mergeCell ref="HC161:HI161"/>
    <mergeCell ref="HX141:ID141"/>
    <mergeCell ref="IE141:IK141"/>
    <mergeCell ref="IL141:IR141"/>
    <mergeCell ref="IS141:IV141"/>
    <mergeCell ref="B142:G142"/>
    <mergeCell ref="A161:G161"/>
    <mergeCell ref="H161:N161"/>
    <mergeCell ref="O161:U161"/>
    <mergeCell ref="V161:AB161"/>
    <mergeCell ref="AC161:AI161"/>
    <mergeCell ref="AJ161:AP161"/>
    <mergeCell ref="AQ161:AW161"/>
    <mergeCell ref="AX161:BD161"/>
    <mergeCell ref="BE161:BK161"/>
    <mergeCell ref="BL161:BR161"/>
    <mergeCell ref="BS161:BY161"/>
    <mergeCell ref="BZ161:CF161"/>
    <mergeCell ref="CG161:CM161"/>
    <mergeCell ref="CN161:CT161"/>
    <mergeCell ref="CU161:DA161"/>
    <mergeCell ref="DB161:DH161"/>
    <mergeCell ref="DI161:DO161"/>
    <mergeCell ref="DP161:DV161"/>
    <mergeCell ref="DW161:EC161"/>
    <mergeCell ref="FM141:FS141"/>
    <mergeCell ref="FT141:FZ141"/>
    <mergeCell ref="GA141:GG141"/>
    <mergeCell ref="GH141:GN141"/>
    <mergeCell ref="GO141:GU141"/>
    <mergeCell ref="GV141:HB141"/>
    <mergeCell ref="HC141:HI141"/>
    <mergeCell ref="HJ141:HP141"/>
    <mergeCell ref="HQ141:HW141"/>
    <mergeCell ref="H141:N141"/>
    <mergeCell ref="O141:U141"/>
    <mergeCell ref="V141:AB141"/>
    <mergeCell ref="AC141:AI141"/>
    <mergeCell ref="AJ141:AP141"/>
    <mergeCell ref="AQ141:AW141"/>
    <mergeCell ref="AX141:BD141"/>
    <mergeCell ref="BE141:BK141"/>
    <mergeCell ref="GO133:GU133"/>
    <mergeCell ref="BL141:BR141"/>
    <mergeCell ref="BS141:BY141"/>
    <mergeCell ref="BZ141:CF141"/>
    <mergeCell ref="CG141:CM141"/>
    <mergeCell ref="CN141:CT141"/>
    <mergeCell ref="CU141:DA141"/>
    <mergeCell ref="DB141:DH141"/>
    <mergeCell ref="DI141:DO141"/>
    <mergeCell ref="DP141:DV141"/>
    <mergeCell ref="DW141:EC141"/>
    <mergeCell ref="ED141:EJ141"/>
    <mergeCell ref="EK141:EQ141"/>
    <mergeCell ref="ER141:EX141"/>
    <mergeCell ref="EY141:FE141"/>
    <mergeCell ref="FF141:FL141"/>
    <mergeCell ref="GV133:HB133"/>
    <mergeCell ref="HC133:HI133"/>
    <mergeCell ref="HJ133:HP133"/>
    <mergeCell ref="HQ133:HW133"/>
    <mergeCell ref="HX133:ID133"/>
    <mergeCell ref="IE133:IK133"/>
    <mergeCell ref="IL133:IR133"/>
    <mergeCell ref="IS133:IV133"/>
    <mergeCell ref="ED133:EJ133"/>
    <mergeCell ref="EK133:EQ133"/>
    <mergeCell ref="ER133:EX133"/>
    <mergeCell ref="EY133:FE133"/>
    <mergeCell ref="FF133:FL133"/>
    <mergeCell ref="FM133:FS133"/>
    <mergeCell ref="FT133:FZ133"/>
    <mergeCell ref="GA133:GG133"/>
    <mergeCell ref="GH133:GN133"/>
    <mergeCell ref="HQ110:HW110"/>
    <mergeCell ref="HX110:ID110"/>
    <mergeCell ref="IE110:IK110"/>
    <mergeCell ref="IL110:IR110"/>
    <mergeCell ref="IS110:IV110"/>
    <mergeCell ref="A133:G133"/>
    <mergeCell ref="H133:N133"/>
    <mergeCell ref="O133:U133"/>
    <mergeCell ref="V133:AB133"/>
    <mergeCell ref="AC133:AI133"/>
    <mergeCell ref="AJ133:AP133"/>
    <mergeCell ref="AQ133:AW133"/>
    <mergeCell ref="AX133:BD133"/>
    <mergeCell ref="BE133:BK133"/>
    <mergeCell ref="BL133:BR133"/>
    <mergeCell ref="BS133:BY133"/>
    <mergeCell ref="BZ133:CF133"/>
    <mergeCell ref="CG133:CM133"/>
    <mergeCell ref="CN133:CT133"/>
    <mergeCell ref="CU133:DA133"/>
    <mergeCell ref="DB133:DH133"/>
    <mergeCell ref="DI133:DO133"/>
    <mergeCell ref="DP133:DV133"/>
    <mergeCell ref="DW133:EC133"/>
    <mergeCell ref="FF110:FL110"/>
    <mergeCell ref="FM110:FS110"/>
    <mergeCell ref="FT110:FZ110"/>
    <mergeCell ref="GA110:GG110"/>
    <mergeCell ref="GH110:GN110"/>
    <mergeCell ref="GO110:GU110"/>
    <mergeCell ref="GV110:HB110"/>
    <mergeCell ref="HC110:HI110"/>
    <mergeCell ref="HJ110:HP110"/>
    <mergeCell ref="CU110:DA110"/>
    <mergeCell ref="DB110:DH110"/>
    <mergeCell ref="DI110:DO110"/>
    <mergeCell ref="DP110:DV110"/>
    <mergeCell ref="DW110:EC110"/>
    <mergeCell ref="ED110:EJ110"/>
    <mergeCell ref="EK110:EQ110"/>
    <mergeCell ref="ER110:EX110"/>
    <mergeCell ref="EY110:FE110"/>
    <mergeCell ref="AJ110:AP110"/>
    <mergeCell ref="AQ110:AW110"/>
    <mergeCell ref="AX110:BD110"/>
    <mergeCell ref="BE110:BK110"/>
    <mergeCell ref="BL110:BR110"/>
    <mergeCell ref="BS110:BY110"/>
    <mergeCell ref="BZ110:CF110"/>
    <mergeCell ref="CG110:CM110"/>
    <mergeCell ref="CN110:CT110"/>
    <mergeCell ref="H110:N110"/>
    <mergeCell ref="O110:U110"/>
    <mergeCell ref="V110:AB110"/>
    <mergeCell ref="AC110:AI110"/>
    <mergeCell ref="HQ87:HW87"/>
    <mergeCell ref="HX87:ID87"/>
    <mergeCell ref="IE87:IK87"/>
    <mergeCell ref="IL87:IR87"/>
    <mergeCell ref="IS87:IV87"/>
    <mergeCell ref="FF87:FL87"/>
    <mergeCell ref="FM87:FS87"/>
    <mergeCell ref="FT87:FZ87"/>
    <mergeCell ref="GA87:GG87"/>
    <mergeCell ref="GH87:GN87"/>
    <mergeCell ref="GO87:GU87"/>
    <mergeCell ref="GV87:HB87"/>
    <mergeCell ref="HC87:HI87"/>
    <mergeCell ref="HJ87:HP87"/>
    <mergeCell ref="CU87:DA87"/>
    <mergeCell ref="DB87:DH87"/>
    <mergeCell ref="DI87:DO87"/>
    <mergeCell ref="DP87:DV87"/>
    <mergeCell ref="DW87:EC87"/>
    <mergeCell ref="ED87:EJ87"/>
    <mergeCell ref="EK87:EQ87"/>
    <mergeCell ref="ER87:EX87"/>
    <mergeCell ref="EY87:FE87"/>
    <mergeCell ref="AJ87:AP87"/>
    <mergeCell ref="AQ87:AW87"/>
    <mergeCell ref="AX87:BD87"/>
    <mergeCell ref="BE87:BK87"/>
    <mergeCell ref="BL87:BR87"/>
    <mergeCell ref="BS87:BY87"/>
    <mergeCell ref="BZ87:CF87"/>
    <mergeCell ref="CG87:CM87"/>
    <mergeCell ref="CN87:CT87"/>
    <mergeCell ref="A76:G76"/>
    <mergeCell ref="A77:G77"/>
    <mergeCell ref="B79:C79"/>
    <mergeCell ref="A80:G80"/>
    <mergeCell ref="A87:G87"/>
    <mergeCell ref="H87:N87"/>
    <mergeCell ref="O87:U87"/>
    <mergeCell ref="V87:AB87"/>
    <mergeCell ref="AC87:AI87"/>
    <mergeCell ref="B63:G63"/>
    <mergeCell ref="A64:G64"/>
    <mergeCell ref="A65:G65"/>
    <mergeCell ref="A66:G66"/>
    <mergeCell ref="A67:G67"/>
    <mergeCell ref="A68:B68"/>
    <mergeCell ref="A73:G73"/>
    <mergeCell ref="A74:G74"/>
    <mergeCell ref="A75:G75"/>
    <mergeCell ref="A54:G54"/>
    <mergeCell ref="A55:G55"/>
    <mergeCell ref="A56:G56"/>
    <mergeCell ref="A57:G57"/>
    <mergeCell ref="A58:G58"/>
    <mergeCell ref="A59:G59"/>
    <mergeCell ref="A60:G60"/>
    <mergeCell ref="A61:G61"/>
    <mergeCell ref="A62:G62"/>
    <mergeCell ref="A45:G45"/>
    <mergeCell ref="A46:G46"/>
    <mergeCell ref="A47:F47"/>
    <mergeCell ref="B48:G48"/>
    <mergeCell ref="A49:G49"/>
    <mergeCell ref="A50:G50"/>
    <mergeCell ref="A51:G51"/>
    <mergeCell ref="A52:G52"/>
    <mergeCell ref="A53:G53"/>
    <mergeCell ref="B36:G36"/>
    <mergeCell ref="A37:G37"/>
    <mergeCell ref="A38:G38"/>
    <mergeCell ref="A39:G39"/>
    <mergeCell ref="A40:G40"/>
    <mergeCell ref="A41:C41"/>
    <mergeCell ref="A42:G42"/>
    <mergeCell ref="A43:G43"/>
    <mergeCell ref="A44:G44"/>
    <mergeCell ref="A24:C24"/>
    <mergeCell ref="A25:C25"/>
    <mergeCell ref="B28:G28"/>
    <mergeCell ref="A29:G29"/>
    <mergeCell ref="A30:G30"/>
    <mergeCell ref="A31:G31"/>
    <mergeCell ref="A32:G32"/>
    <mergeCell ref="A34:G34"/>
    <mergeCell ref="A35:G35"/>
    <mergeCell ref="A12:G12"/>
    <mergeCell ref="A13:G13"/>
    <mergeCell ref="A14:G14"/>
    <mergeCell ref="A15:G15"/>
    <mergeCell ref="B16:G16"/>
    <mergeCell ref="A17:G17"/>
    <mergeCell ref="B18:G18"/>
    <mergeCell ref="A19:G19"/>
    <mergeCell ref="A23:C23"/>
    <mergeCell ref="A1:G1"/>
    <mergeCell ref="A2:G2"/>
    <mergeCell ref="B5:G5"/>
    <mergeCell ref="A6:G6"/>
    <mergeCell ref="A7:G7"/>
    <mergeCell ref="A8:G8"/>
    <mergeCell ref="A9:G9"/>
    <mergeCell ref="A10:G10"/>
    <mergeCell ref="B11:G11"/>
  </mergeCells>
  <dataValidations count="1">
    <dataValidation type="list" allowBlank="1" showInputMessage="1" showErrorMessage="1" sqref="C195" xr:uid="{00000000-0002-0000-0000-000000000000}">
      <formula1>"4, 6,15"</formula1>
    </dataValidation>
  </dataValidations>
  <pageMargins left="0.74803149606299202" right="0.39370078740157499" top="0.39370078740157499" bottom="0.39370078740157499" header="0" footer="0"/>
  <pageSetup paperSize="9" scale="52" fitToHeight="0" orientation="portrait" r:id="rId1"/>
  <headerFooter alignWithMargins="0">
    <oddFooter>&amp;R&amp;P</oddFooter>
  </headerFooter>
  <rowBreaks count="5" manualBreakCount="5">
    <brk id="42" max="6" man="1"/>
    <brk id="73" max="6" man="1"/>
    <brk id="109" max="6" man="1"/>
    <brk id="157" max="6" man="1"/>
    <brk id="19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БизнесПлан</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2025-03-12T05:53:19Z</cp:lastPrinted>
  <dcterms:created xsi:type="dcterms:W3CDTF">2009-05-20T11:30:00Z</dcterms:created>
  <dcterms:modified xsi:type="dcterms:W3CDTF">2025-04-05T11:26:38Z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E8FAAD78B24A4C01A3D7E4CC8DEF4987_13</vt:lpwstr>
  </property>
  <property fmtid="{D5CDD505-2E9C-101B-9397-08002B2CF9AE}" pid="3" name="KSOProductBuildVer">
    <vt:lpwstr>1049-12.2.0.19805</vt:lpwstr>
  </property>
</Properties>
</file>