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01502A7D-6F39-497E-8314-8B95B70129C4}" xr6:coauthVersionLast="37" xr6:coauthVersionMax="37" xr10:uidLastSave="{00000000-0000-0000-0000-000000000000}"/>
  <bookViews>
    <workbookView xWindow="0" yWindow="0" windowWidth="23040" windowHeight="10476" xr2:uid="{00000000-000D-0000-FFFF-FFFF00000000}"/>
  </bookViews>
  <sheets>
    <sheet name="БизнесПлан" sheetId="1" r:id="rId1"/>
    <sheet name="Структура_записки" sheetId="5" r:id="rId2"/>
  </sheets>
  <definedNames>
    <definedName name="месСебест">БизнесПлан!$E$148</definedName>
    <definedName name="месячнаяПрограмма">"бизнесплан!#ref!"</definedName>
    <definedName name="_xlnm.Print_Area" localSheetId="0">БизнесПлан!$A$1:$G$195</definedName>
  </definedNames>
  <calcPr calcId="179021" iterateDelta="1E-4"/>
</workbook>
</file>

<file path=xl/calcChain.xml><?xml version="1.0" encoding="utf-8"?>
<calcChain xmlns="http://schemas.openxmlformats.org/spreadsheetml/2006/main">
  <c r="D175" i="1" l="1"/>
  <c r="C185" i="1" s="1"/>
  <c r="C187" i="1" s="1"/>
  <c r="D179" i="1"/>
  <c r="C151" i="1"/>
  <c r="C150" i="1"/>
  <c r="C133" i="1"/>
  <c r="C153" i="1" s="1"/>
  <c r="D121" i="1"/>
  <c r="C89" i="1" s="1"/>
  <c r="F89" i="1" s="1"/>
  <c r="D94" i="1"/>
  <c r="E89" i="1" s="1"/>
  <c r="E93" i="1"/>
  <c r="C93" i="1"/>
  <c r="F93" i="1" s="1"/>
  <c r="E92" i="1"/>
  <c r="E91" i="1"/>
  <c r="C88" i="1"/>
  <c r="F88" i="1" s="1"/>
  <c r="E87" i="1"/>
  <c r="C87" i="1"/>
  <c r="F87" i="1" s="1"/>
  <c r="E86" i="1"/>
  <c r="C86" i="1"/>
  <c r="F86" i="1" s="1"/>
  <c r="C79" i="1"/>
  <c r="C91" i="1" s="1"/>
  <c r="F91" i="1" s="1"/>
  <c r="E63" i="1"/>
  <c r="D41" i="1" l="1"/>
  <c r="E88" i="1"/>
  <c r="C23" i="1"/>
  <c r="E90" i="1"/>
  <c r="F142" i="1"/>
  <c r="C90" i="1" s="1"/>
  <c r="F90" i="1" s="1"/>
  <c r="F63" i="1"/>
  <c r="G63" i="1" s="1"/>
  <c r="G64" i="1" s="1"/>
  <c r="C149" i="1" l="1"/>
  <c r="C92" i="1"/>
  <c r="C152" i="1"/>
  <c r="C154" i="1" l="1"/>
  <c r="C155" i="1" s="1"/>
  <c r="C161" i="1" s="1"/>
  <c r="F92" i="1"/>
  <c r="F94" i="1" s="1"/>
  <c r="C24" i="1" s="1"/>
  <c r="C94" i="1"/>
  <c r="C186" i="1" l="1"/>
  <c r="C188" i="1" s="1"/>
  <c r="C189" i="1" s="1"/>
  <c r="C21" i="1"/>
  <c r="C163" i="1"/>
  <c r="C164" i="1" s="1"/>
  <c r="C190" i="1" l="1"/>
  <c r="C191" i="1"/>
</calcChain>
</file>

<file path=xl/sharedStrings.xml><?xml version="1.0" encoding="utf-8"?>
<sst xmlns="http://schemas.openxmlformats.org/spreadsheetml/2006/main" count="247" uniqueCount="215">
  <si>
    <t>БИЗНЕС – ПЛАН</t>
  </si>
  <si>
    <t>предпринимательского проекта : Оказание консультационных услуг по кадровому делопроизводству</t>
  </si>
  <si>
    <t>I. </t>
  </si>
  <si>
    <t>ИНФОРМАЦИОННЫЕ ДАННЫЕ</t>
  </si>
  <si>
    <t xml:space="preserve">1.1
          </t>
  </si>
  <si>
    <t>Сведения о предпринимателе:</t>
  </si>
  <si>
    <t>1.2.</t>
  </si>
  <si>
    <t>Образование и квалификация предпринимателя:</t>
  </si>
  <si>
    <t>1.3.</t>
  </si>
  <si>
    <t>Вид предпринимательской деятельности:</t>
  </si>
  <si>
    <t>1.4.</t>
  </si>
  <si>
    <t>1.5. Общая стоимость проекта (руб.)</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</si>
  <si>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</si>
  <si>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</si>
  <si>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</si>
  <si>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вложение собственных средств</t>
  </si>
  <si>
    <t>* средства, привлекаемые из других источников</t>
  </si>
  <si>
    <t>подтверждающие документы прилагаются</t>
  </si>
  <si>
    <t>1.6.</t>
  </si>
  <si>
    <t>Место осуществления  предпринимательской деятельности:</t>
  </si>
  <si>
    <t>2.                СУЩЕСТВО ПРОЕКТА</t>
  </si>
  <si>
    <t>СУЩЕСТВО ПРОЕКТА</t>
  </si>
  <si>
    <r>
      <rPr>
        <b/>
        <sz val="16"/>
        <color rgb="FF000000"/>
        <rFont val="Courier New"/>
        <family val="3"/>
        <charset val="204"/>
      </rPr>
      <t>2.1. Полное название вида предпринимательской деятельности с указанием кодов ОКВЭД:</t>
    </r>
    <r>
      <rPr>
        <sz val="16"/>
        <color rgb="FF000000"/>
        <rFont val="Courier New"/>
        <family val="3"/>
        <charset val="204"/>
      </rPr>
      <t xml:space="preserve"> Деятельность по оказанию консультационных и информационных услуг.</t>
    </r>
  </si>
  <si>
    <r>
      <rPr>
        <b/>
        <sz val="16"/>
        <color rgb="FF000000"/>
        <rFont val="Courier New"/>
        <family val="3"/>
        <charset val="204"/>
      </rPr>
      <t>2.2. Полное перечисление выпускаемой продукции, товаров, услуг и т.д.:</t>
    </r>
    <r>
      <rPr>
        <sz val="16"/>
        <color rgb="FF000000"/>
        <rFont val="Courier New"/>
        <family val="3"/>
        <charset val="204"/>
      </rPr>
      <t xml:space="preserve"> Консультирование по телефону, через социальные сети; подготовка отчетов в офисных программах (EXCEL и т.д.); разработка положений, инструкций,договоров.</t>
    </r>
  </si>
  <si>
    <t xml:space="preserve"> Характеристики товара/услуги:</t>
  </si>
  <si>
    <t>Консультирование по кадровым вопросам;</t>
  </si>
  <si>
    <t>Подготовка отчетов в офисных программах;</t>
  </si>
  <si>
    <t>Разработка положений, инструкций,договоров;</t>
  </si>
  <si>
    <t>Консультирование по ведению воинского учета.</t>
  </si>
  <si>
    <t>2.4. Планируемый объем продаж (выручка) за месяц:</t>
  </si>
  <si>
    <r>
      <rPr>
        <b/>
        <sz val="16"/>
        <color rgb="FF000000"/>
        <rFont val="Courier New"/>
        <family val="3"/>
        <charset val="204"/>
      </rPr>
      <t>2.5. Время, необходимое для начала деятельности:</t>
    </r>
    <r>
      <rPr>
        <sz val="16"/>
        <color rgb="FF000000"/>
        <rFont val="Courier New"/>
        <family val="3"/>
        <charset val="204"/>
      </rPr>
      <t xml:space="preserve"> 2 месяца</t>
    </r>
  </si>
  <si>
    <r>
      <rPr>
        <b/>
        <sz val="16"/>
        <color rgb="FF000000"/>
        <rFont val="Courier New"/>
        <family val="3"/>
        <charset val="204"/>
      </rPr>
      <t>2.6. Требуется ли разрешение соответствующих органов (СЭС, пожарная охрана и т.д.):</t>
    </r>
    <r>
      <rPr>
        <sz val="16"/>
        <color rgb="FF000000"/>
        <rFont val="Courier New"/>
        <family val="3"/>
        <charset val="204"/>
      </rPr>
      <t xml:space="preserve"> не требуется</t>
    </r>
  </si>
  <si>
    <t>2.7. Имеющиеся активы для реализации проекта:</t>
  </si>
  <si>
    <t>- размещение рекламы на торговой площадке "Авито".</t>
  </si>
  <si>
    <t>3. ПЛАН ПРОИЗВОДСТВА И СБЫТА ПРОДУКЦИИ, ТОВАРОВ, УСЛУГ.</t>
  </si>
  <si>
    <t>3.1.</t>
  </si>
  <si>
    <t xml:space="preserve"> Краткое описание производственного процесса:</t>
  </si>
  <si>
    <t>выяснить пожелания,</t>
  </si>
  <si>
    <t>проконсультировать по услуге,</t>
  </si>
  <si>
    <t>предоставить услугу,</t>
  </si>
  <si>
    <t>осуществить расчет,</t>
  </si>
  <si>
    <t>выдать чек.</t>
  </si>
  <si>
    <t>3.2.</t>
  </si>
  <si>
    <t>Условия, необходимые для реализации проекта:</t>
  </si>
  <si>
    <r>
      <t>инструмент (перечислить)</t>
    </r>
    <r>
      <rPr>
        <sz val="16"/>
        <color rgb="FF000000"/>
        <rFont val="Courier New"/>
        <family val="3"/>
        <charset val="204"/>
      </rPr>
      <t xml:space="preserve">: </t>
    </r>
    <r>
      <rPr>
        <sz val="16"/>
        <color rgb="FF0000FF"/>
        <rFont val="Courier New"/>
        <family val="3"/>
        <charset val="204"/>
      </rPr>
      <t xml:space="preserve"> </t>
    </r>
  </si>
  <si>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</si>
  <si>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</si>
  <si>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</si>
  <si>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</si>
  <si>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</si>
  <si>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</si>
  <si>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</si>
  <si>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</si>
  <si>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</si>
  <si>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t>Каналы сбыта: Реализация услуг по телефону,через социальные сети,по договоренности с выездом на дом и офис.</t>
  </si>
  <si>
    <t>Реклама (необходимость, её виды): Необходима реклама, настроенная на целевую аудиторию,для продвижения услуг. Для этого будут использоваться платные и бесплатные рсурсы сети Интернет, изготовление визиток, рекламных листовок и других игструментов привлечения потенциальных покупателей. Также будет использована публикация отзывов от покупателей и клиентов. Реклама на торговых площадках(за счет соцконтракта).</t>
  </si>
  <si>
    <t>ОБОСНОВАНИЕ СТОИМОСТИ ПРОЕКТА</t>
  </si>
  <si>
    <t>4.1. Организационные затраты</t>
  </si>
  <si>
    <t>Таблица 1</t>
  </si>
  <si>
    <t>№ п/п</t>
  </si>
  <si>
    <t>Наименование затрат и документов</t>
  </si>
  <si>
    <t>Стоимость, рублей</t>
  </si>
  <si>
    <t>Разрешительная документация, программы, ЭЦП</t>
  </si>
  <si>
    <t>Итого:</t>
  </si>
  <si>
    <t>4.2. Общая стоимость проекта</t>
  </si>
  <si>
    <t>Таблица 2</t>
  </si>
  <si>
    <t>Наименование затрат</t>
  </si>
  <si>
    <t>Источник финансирования</t>
  </si>
  <si>
    <t>Соц. Контракт, р.</t>
  </si>
  <si>
    <t>Доля от выплаты гражданину по соцконтракту, % *</t>
  </si>
  <si>
    <t>Личные средства, р.</t>
  </si>
  <si>
    <t>Аренда</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</si>
  <si>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</si>
  <si>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</si>
  <si>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</si>
  <si>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</si>
  <si>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</si>
  <si>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</si>
  <si>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</si>
  <si>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r>
      <t xml:space="preserve"> * -</t>
    </r>
    <r>
      <rPr>
        <b/>
        <i/>
        <sz val="8"/>
        <color rgb="FF000000"/>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</si>
  <si>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r>
      <t xml:space="preserve"> - </t>
    </r>
    <r>
      <rPr>
        <b/>
        <i/>
        <sz val="8"/>
        <color rgb="FF000000"/>
        <rFont val="Courier New"/>
        <family val="3"/>
        <charset val="204"/>
      </rPr>
      <t>до 10%:</t>
    </r>
    <r>
      <rPr>
        <i/>
        <sz val="8"/>
        <color rgb="FF000000"/>
        <rFont val="Courier New"/>
        <family val="3"/>
        <charset val="204"/>
      </rPr>
      <t xml:space="preserve">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r>
  </si>
  <si>
    <r>
      <t xml:space="preserve"> - </t>
    </r>
    <r>
      <rPr>
        <b/>
        <i/>
        <sz val="8"/>
        <color rgb="FF000000"/>
        <rFont val="Courier New"/>
        <family val="3"/>
        <charset val="204"/>
      </rPr>
      <t>до 15%:</t>
    </r>
    <r>
      <rPr>
        <i/>
        <sz val="8"/>
        <color rgb="FF000000"/>
        <rFont val="Courier New"/>
        <family val="3"/>
        <charset val="204"/>
      </rPr>
      <t xml:space="preserve">  на  принятие  имущественных  обязательств,  необходимых  для  осуществления  предпринимательской деятельности (например, аренда)</t>
    </r>
  </si>
  <si>
    <r>
      <t xml:space="preserve"> - </t>
    </r>
    <r>
      <rPr>
        <b/>
        <i/>
        <sz val="8"/>
        <color rgb="FF000000"/>
        <rFont val="Courier New"/>
        <family val="3"/>
        <charset val="204"/>
      </rPr>
      <t xml:space="preserve">до 5% </t>
    </r>
    <r>
      <rPr>
        <i/>
        <sz val="8"/>
        <color rgb="FF000000"/>
        <rFont val="Courier New"/>
        <family val="3"/>
        <charset val="204"/>
      </rPr>
      <t xml:space="preserve">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r>
  </si>
  <si>
    <r>
      <t xml:space="preserve"> - </t>
    </r>
    <r>
      <rPr>
        <b/>
        <i/>
        <sz val="8"/>
        <color rgb="FF000000"/>
        <rFont val="Courier New"/>
        <family val="3"/>
        <charset val="204"/>
      </rPr>
      <t>до 15%:</t>
    </r>
    <r>
      <rPr>
        <i/>
        <sz val="8"/>
        <color rgb="FF000000"/>
        <rFont val="Courier New"/>
        <family val="3"/>
        <charset val="204"/>
      </rPr>
      <t xml:space="preserve">  на  приобретение  материально-производственных запасов, необходимых для осуществления предпринимательской деятельности</t>
    </r>
  </si>
  <si>
    <r>
      <t xml:space="preserve"> - </t>
    </r>
    <r>
      <rPr>
        <b/>
        <i/>
        <sz val="8"/>
        <color rgb="FF000000"/>
        <rFont val="Courier New"/>
        <family val="3"/>
        <charset val="204"/>
      </rPr>
      <t>Оставшаяся  часть  денежной  выплаты  (или  вся  ее  сумма)</t>
    </r>
    <r>
      <rPr>
        <i/>
        <sz val="8"/>
        <color rgb="FF000000"/>
        <rFont val="Courier New"/>
        <family val="3"/>
        <charset val="204"/>
      </rPr>
      <t xml:space="preserve">  может  быть  направлена  на  приобретение  основных  средств, необходимых для осуществления предпринимательской деятельности.</t>
    </r>
  </si>
  <si>
    <t>Постановление Правительства РФ  от 16/11/2023 г. N 1931</t>
  </si>
  <si>
    <t>4.3. Затраты на приобретение основных средств и инструмента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</si>
  <si>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</si>
  <si>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</si>
  <si>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</si>
  <si>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Перечень затрат</t>
  </si>
  <si>
    <t>Единица измерения</t>
  </si>
  <si>
    <t>Общая стоимость, рублей</t>
  </si>
  <si>
    <t>Ноутбук</t>
  </si>
  <si>
    <t>шт.</t>
  </si>
  <si>
    <t>Принтер МФУ</t>
  </si>
  <si>
    <t>Сумка для ноутбука</t>
  </si>
  <si>
    <t>Телефон-смартфон Samsung</t>
  </si>
  <si>
    <t>Настольная лампа</t>
  </si>
  <si>
    <t>Наушники</t>
  </si>
  <si>
    <t>Диван для посетителей</t>
  </si>
  <si>
    <t>Шкаф</t>
  </si>
  <si>
    <t>Мышь беспроводная</t>
  </si>
  <si>
    <t>Кресло компьютерное</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</si>
  <si>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</si>
  <si>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</si>
  <si>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</si>
  <si>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</si>
  <si>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</si>
  <si>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Размещение  и  продвижение   на  торговых площадках  в Интернет, в сервисах объявлений</t>
  </si>
  <si>
    <t>(авито, яндекс услуги)</t>
  </si>
  <si>
    <t>Обслуживание техники (ТО)</t>
  </si>
  <si>
    <t>Транспортные расходы</t>
  </si>
  <si>
    <t>Услуги сотовой связи</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</si>
  <si>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</si>
  <si>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</si>
  <si>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</si>
  <si>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</si>
  <si>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</si>
  <si>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</si>
  <si>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</si>
  <si>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</si>
  <si>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</si>
  <si>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Бумага А4 для принтера 500 л</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</si>
  <si>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</si>
  <si>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</si>
  <si>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</si>
  <si>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</si>
  <si>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</si>
  <si>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Затраты на аренду</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</si>
  <si>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</si>
  <si>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</si>
  <si>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</si>
  <si>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</si>
  <si>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</si>
  <si>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</si>
  <si>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</si>
  <si>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</si>
  <si>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</si>
  <si>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</si>
  <si>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</si>
  <si>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</si>
  <si>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</si>
  <si>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</si>
  <si>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</si>
  <si>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</si>
  <si>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</si>
  <si>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</si>
  <si>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</si>
  <si>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услуга</t>
  </si>
  <si>
    <t>количество</t>
  </si>
  <si>
    <t>Планируемая цена реализации единицы продукции, рублей</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</si>
  <si>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</si>
  <si>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</si>
  <si>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</si>
  <si>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</si>
  <si>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</si>
  <si>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</si>
  <si>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</si>
  <si>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</si>
  <si>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</si>
  <si>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</si>
  <si>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</si>
  <si>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</si>
  <si>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</si>
  <si>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</si>
  <si>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t>ПОЯСНИТЕЛЬНАЯ ЗАПИСКА</t>
  </si>
  <si>
    <t>к бизнес-плану предпринимательского проекта</t>
  </si>
  <si>
    <t>Оказание услуг маникюра</t>
  </si>
  <si>
    <t>Почему выбрана сфера деятельности</t>
  </si>
  <si>
    <t>Опыт</t>
  </si>
  <si>
    <t>Ресурсы</t>
  </si>
  <si>
    <t>Спрос</t>
  </si>
  <si>
    <t>Перспективы</t>
  </si>
  <si>
    <t>Обоснование выручки</t>
  </si>
  <si>
    <t>Как посчитан объем продаж</t>
  </si>
  <si>
    <t>Почему такие цены</t>
  </si>
  <si>
    <t>Обоснование операционных затрат</t>
  </si>
  <si>
    <t>особенность затрат</t>
  </si>
  <si>
    <t>экономия</t>
  </si>
  <si>
    <t>Характеристики местоположения проекта</t>
  </si>
  <si>
    <t>почему выбрана локация</t>
  </si>
  <si>
    <t>вопросы владения</t>
  </si>
  <si>
    <t>затраты на владение</t>
  </si>
  <si>
    <t>Обоснование вложений</t>
  </si>
  <si>
    <t>почему выбрано такое оборудование</t>
  </si>
  <si>
    <t>коммерческие предложения</t>
  </si>
  <si>
    <t>Источники финансирования</t>
  </si>
  <si>
    <t>Финансовый результат</t>
  </si>
  <si>
    <t>Чистый доход</t>
  </si>
  <si>
    <t>как повлияет на благосостояние</t>
  </si>
  <si>
    <r>
      <t xml:space="preserve">2.3.
</t>
    </r>
    <r>
      <rPr>
        <b/>
        <sz val="16"/>
        <color rgb="FF0000FF"/>
        <rFont val="Courier New"/>
        <family val="3"/>
        <charset val="204"/>
      </rPr>
      <t xml:space="preserve">
</t>
    </r>
  </si>
  <si>
    <r>
      <t>помещение, энергоносители (эл.энергия, вода, газ)</t>
    </r>
    <r>
      <rPr>
        <sz val="16"/>
        <color rgb="FF000000"/>
        <rFont val="Courier New"/>
        <family val="3"/>
        <charset val="204"/>
      </rPr>
      <t>: Электроэнергия, отопление, вода и канализация есть в жилом помещении.</t>
    </r>
  </si>
  <si>
    <r>
      <t>Основной сегмент клиентов (кто в основном покупает продукцию/услуги):</t>
    </r>
    <r>
      <rPr>
        <sz val="16"/>
        <color rgb="FF0000FF"/>
        <rFont val="Courier New"/>
        <family val="3"/>
        <charset val="204"/>
      </rPr>
      <t xml:space="preserve"> </t>
    </r>
    <r>
      <rPr>
        <sz val="16"/>
        <color rgb="FF1C1C1C"/>
        <rFont val="Courier New"/>
        <family val="3"/>
        <charset val="204"/>
      </rPr>
      <t>Работники организаций (работающие или уволенные),офисные работники (секретари, бухгалтеры, кадровые работники), руководители, индивидуальные предприниматели.</t>
    </r>
  </si>
  <si>
    <t>ИНН 000000000000</t>
  </si>
  <si>
    <r>
      <t>Адрес регистрации:</t>
    </r>
    <r>
      <rPr>
        <sz val="16"/>
        <color rgb="FF0000FF"/>
        <rFont val="Courier New"/>
        <family val="3"/>
        <charset val="204"/>
      </rPr>
      <t xml:space="preserve"> </t>
    </r>
    <r>
      <rPr>
        <sz val="16"/>
        <color rgb="FF1C1C1C"/>
        <rFont val="Courier New"/>
        <family val="3"/>
        <charset val="204"/>
      </rPr>
      <t xml:space="preserve">443110, г.Самара,
</t>
    </r>
  </si>
  <si>
    <t>Номер тел.: 8-917 ...     E-mail:  @mail.ru</t>
  </si>
  <si>
    <r>
      <t xml:space="preserve">Дата рождения: </t>
    </r>
    <r>
      <rPr>
        <sz val="16"/>
        <color rgb="FF0000FF"/>
        <rFont val="Courier New"/>
        <family val="3"/>
        <charset val="204"/>
      </rPr>
      <t xml:space="preserve"> </t>
    </r>
    <r>
      <rPr>
        <sz val="16"/>
        <color rgb="FFFF0000"/>
        <rFont val="Courier New"/>
        <family val="3"/>
        <charset val="204"/>
      </rPr>
      <t xml:space="preserve"> </t>
    </r>
    <r>
      <rPr>
        <sz val="16"/>
        <color rgb="FF111111"/>
        <rFont val="Courier New"/>
        <family val="3"/>
        <charset val="204"/>
      </rPr>
      <t xml:space="preserve"> г.
</t>
    </r>
    <r>
      <rPr>
        <sz val="16"/>
        <color rgb="FF0000FF"/>
        <rFont val="Courier New"/>
        <family val="3"/>
        <charset val="204"/>
      </rPr>
      <t xml:space="preserve">
</t>
    </r>
  </si>
  <si>
    <t>Уровень (вид) образования: высшее</t>
  </si>
  <si>
    <t xml:space="preserve">Наименование учебного учреждения: ГОУ ВПО "Самарский государственный педагогический университет" г.Самара
</t>
  </si>
  <si>
    <r>
      <t>Квалификация/специальность по диплому:</t>
    </r>
    <r>
      <rPr>
        <sz val="16"/>
        <color rgb="FF0000FF"/>
        <rFont val="Courier New"/>
        <family val="3"/>
        <charset val="204"/>
      </rPr>
      <t xml:space="preserve"> </t>
    </r>
    <r>
      <rPr>
        <sz val="16"/>
        <color rgb="FF1C1C1C"/>
        <rFont val="Courier New"/>
        <family val="3"/>
        <charset val="204"/>
      </rPr>
      <t xml:space="preserve">"Учитель русского языка и литературы"                                                   
</t>
    </r>
  </si>
  <si>
    <r>
      <t xml:space="preserve">Факты, подтверждающие квалификацию по выбранному виду деятельности (если вид деятельности не совпадает с основным образованием): </t>
    </r>
    <r>
      <rPr>
        <sz val="16"/>
        <color rgb="FF1C1C1C"/>
        <rFont val="Courier New"/>
        <family val="3"/>
        <charset val="204"/>
      </rPr>
      <t xml:space="preserve">Окончила курс "Кадровое делопроизводство" в НОУ ДО "АЛЬБИОН" в 2006г.
</t>
    </r>
  </si>
  <si>
    <t xml:space="preserve">Продукция/услуги: Оказание консультационных услуг по кадровому делопроизводству
</t>
  </si>
  <si>
    <t>Организационно-правовая форма (Самозанятый/ИП):</t>
  </si>
  <si>
    <t>Самозанятый.</t>
  </si>
  <si>
    <t xml:space="preserve">Адрес: 443082, г. Самара, </t>
  </si>
  <si>
    <t>Тип помещения: Офис</t>
  </si>
  <si>
    <t>Право использования (собственность/аренда): Аренда</t>
  </si>
  <si>
    <t>Используемая площадь: 10 кв.м. для рабочего пространства</t>
  </si>
  <si>
    <t>Встреча с клиентом (личное или онлайн),</t>
  </si>
  <si>
    <r>
      <rPr>
        <u/>
        <sz val="16"/>
        <color rgb="FF000000"/>
        <rFont val="Courier New"/>
        <family val="3"/>
        <charset val="204"/>
      </rPr>
      <t>сырье, материалы, покупные комплектующие изделия (перечислить)</t>
    </r>
    <r>
      <rPr>
        <sz val="16"/>
        <color rgb="FF000000"/>
        <rFont val="Courier New"/>
        <family val="3"/>
        <charset val="204"/>
      </rPr>
      <t xml:space="preserve">: </t>
    </r>
  </si>
  <si>
    <r>
      <t>приобретение основных средств (перечислить)</t>
    </r>
    <r>
      <rPr>
        <sz val="16"/>
        <color rgb="FF000000"/>
        <rFont val="Courier New"/>
        <family val="3"/>
        <charset val="204"/>
      </rPr>
      <t xml:space="preserve">: Ноутбук, принтер МФУ, Офисное приложение Microsoft Office для дома и бизнеса, сумка для ноутбука,телефон-смартфон Samsung, настольная лампа, чехол для телефона, наушники, диван для посетителей, шкаф, бумага для принтера,мышь беспроводная, кресло компьютерное.
</t>
    </r>
  </si>
  <si>
    <t>Уровень цены (по сравнению с аналогом): Рыночный уровень цены 2000р.</t>
  </si>
  <si>
    <r>
      <t xml:space="preserve">Конкурентная способность (наличие конкурента): Конкурентная способность (наличие конкурента):
</t>
    </r>
    <r>
      <rPr>
        <sz val="15"/>
        <color rgb="FF000000"/>
        <rFont val="Courier New"/>
        <family val="3"/>
        <charset val="204"/>
      </rPr>
      <t xml:space="preserve">В данной сфере конкуренция на территории Самарской области незначительна. Найдены лишь несколько организаций и физических лиц, осуществляющий аналогичный комплекс услуг.
ООО "Бухгалтерские услуги" - организация, специализирующаяся на оказании бухгалерских услуг.  Стоимость услуги "кадровый учет" - от 2000 руб.
ГК "АлиЭраФинанс" - организация, специализирующаяся на оказании бухгалерских и юридических  услуг. Стоимость услуги "кадровый учет" - от 2000 руб.
На торговой площадке найдено лишь несколько частных лиц, оказывающих услуги по кадровому консультированию. Стоимость услуги частников составляет от 2000 - 5000 руб.
Частники и организации не составляют существенную конкуренцию. У частников цены выше, чем у организаций, оказывающих аналогичные услуги, при этом на сайте наблюдается отсутствие положительных отзывов. У организаций основными ключевыми направлениями не является кадровое консультирование, ввиду этого, при наличии текучести заказов может наблюдаться некачественный уровень оказания услуги, при этом средняя цена в прайсах обычно занижена, а в результате выставляется более высокая, иначе деятельность организации становится нерентабельна.
Мое конкурентное преимущество в ом, что есть опыт проведения консульирования с клиентами из разных городов России и Ближнего зарубежья посредством сети Интернет. 
</t>
    </r>
  </si>
  <si>
    <t xml:space="preserve">Фамилия, имя и отчество (последнее - при наличии) предпринимателя: Краснова Оксана Петровна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</si>
</sst>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19]General"/>
    <numFmt numFmtId="165" formatCode="#,##0.00&quot;р.&quot;"/>
    <numFmt numFmtId="166" formatCode="[$-419]#,##0.00"/>
    <numFmt numFmtId="167" formatCode="[$-419]#,##0"/>
    <numFmt numFmtId="168" formatCode="[$-419]0"/>
    <numFmt numFmtId="169" formatCode="[$-419]0%"/>
    <numFmt numFmtId="170" formatCode="[$-419]0.00%"/>
    <numFmt numFmtId="171" formatCode="&quot; &quot;#,##0.00&quot;р. &quot;;&quot;-&quot;#,##0.00&quot;р. &quot;;&quot; -&quot;#&quot;р. &quot;;@&quot; &quot;"/>
    <numFmt numFmtId="172" formatCode="#,##0.00&quot; &quot;[$руб.-419];[Red]&quot;-&quot;#,##0.00&quot; &quot;[$руб.-419]"/>
  </numFmts>
  <fonts count="34">
    <font>
      <sz val="11"/>
      <color rgb="FF000000"/>
      <name val="Arial"/>
      <family val="2"/>
      <charset val="204"/>
    </font>
    <font>
      <sz val="10"/>
      <color rgb="FF000000"/>
      <name val="Arial Cyr"/>
      <charset val="204"/>
    </font>
    <font>
      <sz val="10"/>
      <color rgb="FF000000"/>
      <name val="Arial Cyr1"/>
      <charset val="204"/>
    </font>
    <font>
      <b/>
      <i/>
      <sz val="16"/>
      <color rgb="FF000000"/>
      <name val="Arial"/>
      <family val="2"/>
      <charset val="204"/>
    </font>
    <font>
      <b/>
      <i/>
      <u/>
      <sz val="11"/>
      <color rgb="FF000000"/>
      <name val="Arial"/>
      <family val="2"/>
      <charset val="204"/>
    </font>
    <font>
      <b/>
      <sz val="26"/>
      <color rgb="FF000000"/>
      <name val="Courier New"/>
      <family val="3"/>
      <charset val="204"/>
    </font>
    <font>
      <sz val="12"/>
      <color rgb="FF000000"/>
      <name val="Courier New"/>
      <family val="3"/>
      <charset val="204"/>
    </font>
    <font>
      <b/>
      <sz val="20"/>
      <color rgb="FF000000"/>
      <name val="Courier New"/>
      <family val="3"/>
      <charset val="204"/>
    </font>
    <font>
      <b/>
      <sz val="16"/>
      <color rgb="FF000000"/>
      <name val="Courier New"/>
      <family val="3"/>
      <charset val="204"/>
    </font>
    <font>
      <b/>
      <sz val="18"/>
      <color rgb="FF000000"/>
      <name val="Courier New"/>
      <family val="3"/>
      <charset val="204"/>
    </font>
    <font>
      <sz val="18"/>
      <color rgb="FF000000"/>
      <name val="Courier New"/>
      <family val="3"/>
      <charset val="204"/>
    </font>
    <font>
      <sz val="16"/>
      <color rgb="FF000000"/>
      <name val="Courier New"/>
      <family val="3"/>
      <charset val="204"/>
    </font>
    <font>
      <sz val="16"/>
      <color rgb="FF0000FF"/>
      <name val="Courier New"/>
      <family val="3"/>
      <charset val="204"/>
    </font>
    <font>
      <sz val="16"/>
      <color rgb="FF1C1C1C"/>
      <name val="Courier New"/>
      <family val="3"/>
      <charset val="204"/>
    </font>
    <font>
      <sz val="16"/>
      <color rgb="FFFF0000"/>
      <name val="Courier New"/>
      <family val="3"/>
      <charset val="204"/>
    </font>
    <font>
      <b/>
      <sz val="12"/>
      <color rgb="FF000000"/>
      <name val="Courier New"/>
      <family val="3"/>
      <charset val="204"/>
    </font>
    <font>
      <b/>
      <sz val="16"/>
      <color rgb="FF0000FF"/>
      <name val="Courier New"/>
      <family val="3"/>
      <charset val="204"/>
    </font>
    <font>
      <sz val="16"/>
      <color rgb="FF333333"/>
      <name val="Courier New"/>
      <family val="3"/>
      <charset val="204"/>
    </font>
    <font>
      <u/>
      <sz val="16"/>
      <color rgb="FF000000"/>
      <name val="Courier New"/>
      <family val="3"/>
      <charset val="204"/>
    </font>
    <font>
      <sz val="12"/>
      <color rgb="FF000000"/>
      <name val="Arial"/>
      <family val="2"/>
      <charset val="204"/>
    </font>
    <font>
      <b/>
      <sz val="12"/>
      <color rgb="FF000000"/>
      <name val="Arial"/>
      <family val="2"/>
      <charset val="204"/>
    </font>
    <font>
      <i/>
      <sz val="8"/>
      <color rgb="FF000000"/>
      <name val="Courier New"/>
      <family val="3"/>
      <charset val="204"/>
    </font>
    <font>
      <b/>
      <i/>
      <sz val="8"/>
      <color rgb="FF000000"/>
      <name val="Courier New"/>
      <family val="3"/>
      <charset val="204"/>
    </font>
    <font>
      <sz val="8"/>
      <color rgb="FF000000"/>
      <name val="Courier New"/>
      <family val="3"/>
      <charset val="204"/>
    </font>
    <font>
      <b/>
      <sz val="14"/>
      <color rgb="FF000000"/>
      <name val="Times New Roman"/>
      <family val="1"/>
      <charset val="204"/>
    </font>
    <font>
      <sz val="14"/>
      <color rgb="FF000000"/>
      <name val="Times New Roman"/>
      <family val="1"/>
      <charset val="204"/>
    </font>
    <font>
      <sz val="16"/>
      <color rgb="FF111111"/>
      <name val="Courier New"/>
      <family val="3"/>
      <charset val="204"/>
    </font>
    <font>
      <sz val="11"/>
      <color rgb="FF000000"/>
      <name val="Courier New"/>
      <family val="3"/>
      <charset val="204"/>
    </font>
    <font>
      <sz val="15"/>
      <color rgb="FF000000"/>
      <name val="Courier New"/>
      <family val="3"/>
      <charset val="204"/>
    </font>
    <font>
      <b/>
      <sz val="16"/>
      <color rgb="FF6415D9"/>
      <name val="Courier New"/>
      <family val="3"/>
      <charset val="204"/>
    </font>
    <font>
      <b/>
      <sz val="11"/>
      <color rgb="FF000000"/>
      <name val="Courier New"/>
      <family val="3"/>
      <charset val="204"/>
    </font>
    <font>
      <sz val="16"/>
      <color rgb="FF0000CC"/>
      <name val="Courier New"/>
      <family val="3"/>
      <charset val="204"/>
    </font>
    <font>
      <b/>
      <sz val="16"/>
      <color rgb="FF0000CC"/>
      <name val="Courier New"/>
      <family val="3"/>
      <charset val="204"/>
    </font>
    <font>
      <sz val="16"/>
      <color theme="1"/>
      <name val="Courier New"/>
      <family val="3"/>
      <charset val="204"/>
    </font>
  </fonts>
  <fills count="5">
    <fill>
      <patternFill patternType="none"/>
    </fill>
    <fill>
      <patternFill patternType="gray125"/>
    </fill>
    <fill>
      <patternFill patternType="solid">
        <fgColor rgb="FFF2F2F2"/>
        <bgColor rgb="FFF2F2F2"/>
      </patternFill>
    </fill>
    <fill>
      <patternFill patternType="solid">
        <fgColor rgb="FFFFCC99"/>
        <bgColor rgb="FFFFCC99"/>
      </patternFill>
    </fill>
    <fill>
      <patternFill patternType="solid">
        <fgColor rgb="FFCCFFCC"/>
        <bgColor rgb="FFCCFFCC"/>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s>
  <cellStyleXfs count="9">
    <xf numFmtId="0" fontId="0" fillId="0" borderId="0"/>
    <xf numFmtId="171" fontId="1" fillId="0" borderId="0" applyBorder="0" applyProtection="0"/>
    <xf numFmtId="164" fontId="1" fillId="0" borderId="0" applyBorder="0" applyProtection="0"/>
    <xf numFmtId="0" fontId="2" fillId="0" borderId="0" applyNumberFormat="0" applyBorder="0" applyProtection="0"/>
    <xf numFmtId="169" fontId="1" fillId="0" borderId="0" applyBorder="0" applyProtection="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172" fontId="4" fillId="0" borderId="0" applyBorder="0" applyProtection="0"/>
  </cellStyleXfs>
  <cellXfs count="162">
    <xf numFmtId="0" fontId="0" fillId="0" borderId="0" xfId="0"/>
    <xf numFmtId="164" fontId="6" fillId="0" borderId="0" xfId="2" applyFont="1" applyFill="1" applyAlignment="1" applyProtection="1"/>
    <xf numFmtId="164" fontId="8" fillId="0" borderId="0" xfId="2" applyFont="1" applyFill="1" applyAlignment="1" applyProtection="1">
      <alignment horizontal="left" vertical="center" wrapText="1"/>
      <protection locked="0"/>
    </xf>
    <xf numFmtId="164" fontId="7" fillId="2" borderId="1" xfId="2" applyFont="1" applyFill="1" applyBorder="1" applyAlignment="1" applyProtection="1">
      <alignment horizontal="left" vertical="top"/>
      <protection locked="0"/>
    </xf>
    <xf numFmtId="164" fontId="7" fillId="2" borderId="2" xfId="2" applyFont="1" applyFill="1" applyBorder="1" applyAlignment="1" applyProtection="1">
      <alignment horizontal="left" vertical="top"/>
      <protection locked="0"/>
    </xf>
    <xf numFmtId="164" fontId="7" fillId="2" borderId="2" xfId="2" applyFont="1" applyFill="1" applyBorder="1" applyAlignment="1" applyProtection="1">
      <alignment vertical="top"/>
      <protection locked="0"/>
    </xf>
    <xf numFmtId="164" fontId="7" fillId="2" borderId="3" xfId="2" applyFont="1" applyFill="1" applyBorder="1" applyAlignment="1" applyProtection="1">
      <alignment vertical="top"/>
      <protection locked="0"/>
    </xf>
    <xf numFmtId="164" fontId="9" fillId="0" borderId="0" xfId="2" applyFont="1" applyFill="1" applyAlignment="1" applyProtection="1">
      <alignment vertical="top"/>
    </xf>
    <xf numFmtId="164" fontId="8" fillId="0" borderId="4" xfId="2" applyFont="1" applyFill="1" applyBorder="1" applyAlignment="1" applyProtection="1">
      <alignment vertical="top" wrapText="1"/>
      <protection locked="0"/>
    </xf>
    <xf numFmtId="164" fontId="10" fillId="0" borderId="0" xfId="2" applyFont="1" applyFill="1" applyAlignment="1" applyProtection="1">
      <alignment vertical="top"/>
    </xf>
    <xf numFmtId="164" fontId="11" fillId="0" borderId="5" xfId="2" applyFont="1" applyFill="1" applyBorder="1" applyAlignment="1" applyProtection="1">
      <alignment vertical="top" wrapText="1"/>
      <protection locked="0"/>
    </xf>
    <xf numFmtId="164" fontId="6" fillId="0" borderId="0" xfId="2" applyFont="1" applyFill="1" applyAlignment="1" applyProtection="1">
      <alignment vertical="top"/>
    </xf>
    <xf numFmtId="164" fontId="11" fillId="0" borderId="5" xfId="2" applyFont="1" applyFill="1" applyBorder="1" applyAlignment="1" applyProtection="1">
      <alignment horizontal="left" vertical="top" wrapText="1"/>
      <protection locked="0"/>
    </xf>
    <xf numFmtId="164" fontId="8" fillId="0" borderId="1" xfId="2" applyFont="1" applyFill="1" applyBorder="1" applyAlignment="1" applyProtection="1">
      <alignment vertical="top" wrapText="1"/>
      <protection locked="0"/>
    </xf>
    <xf numFmtId="164" fontId="8" fillId="0" borderId="6" xfId="2" applyFont="1" applyFill="1" applyBorder="1" applyAlignment="1" applyProtection="1">
      <alignment vertical="top" wrapText="1"/>
      <protection locked="0"/>
    </xf>
    <xf numFmtId="164" fontId="11" fillId="0" borderId="0" xfId="2" applyFont="1" applyFill="1" applyAlignment="1" applyProtection="1">
      <alignment horizontal="left" vertical="top"/>
      <protection locked="0"/>
    </xf>
    <xf numFmtId="164" fontId="8" fillId="0" borderId="0" xfId="2" applyFont="1" applyFill="1" applyAlignment="1" applyProtection="1">
      <alignment horizontal="left" vertical="top"/>
      <protection locked="0"/>
    </xf>
    <xf numFmtId="165" fontId="8" fillId="3" borderId="5" xfId="2" applyNumberFormat="1" applyFont="1" applyFill="1" applyBorder="1" applyAlignment="1" applyProtection="1">
      <alignment horizontal="center" vertical="center" shrinkToFit="1"/>
    </xf>
    <xf numFmtId="164" fontId="11" fillId="0" borderId="0" xfId="2" applyFont="1" applyFill="1" applyAlignment="1" applyProtection="1">
      <alignment vertical="top" wrapText="1"/>
      <protection locked="0"/>
    </xf>
    <xf numFmtId="164" fontId="11" fillId="0" borderId="0" xfId="2" applyFont="1" applyFill="1" applyAlignment="1" applyProtection="1">
      <protection locked="0"/>
    </xf>
    <xf numFmtId="165" fontId="8" fillId="0" borderId="0" xfId="2" applyNumberFormat="1" applyFont="1" applyFill="1" applyAlignment="1" applyProtection="1">
      <alignment horizontal="center" vertical="center" shrinkToFit="1"/>
      <protection locked="0"/>
    </xf>
    <xf numFmtId="164" fontId="8" fillId="0" borderId="6" xfId="2" applyFont="1" applyFill="1" applyBorder="1" applyAlignment="1" applyProtection="1">
      <alignment vertical="top"/>
      <protection locked="0"/>
    </xf>
    <xf numFmtId="164" fontId="7" fillId="2" borderId="3" xfId="2" applyFont="1" applyFill="1" applyBorder="1" applyAlignment="1" applyProtection="1">
      <protection locked="0"/>
    </xf>
    <xf numFmtId="164" fontId="15" fillId="0" borderId="0" xfId="2" applyFont="1" applyFill="1" applyAlignment="1" applyProtection="1"/>
    <xf numFmtId="164" fontId="8" fillId="0" borderId="5" xfId="2" applyFont="1" applyFill="1" applyBorder="1" applyAlignment="1" applyProtection="1">
      <alignment horizontal="left" vertical="top" wrapText="1"/>
      <protection locked="0"/>
    </xf>
    <xf numFmtId="165" fontId="8" fillId="3" borderId="8" xfId="2" applyNumberFormat="1" applyFont="1" applyFill="1" applyBorder="1" applyAlignment="1" applyProtection="1">
      <alignment vertical="top" shrinkToFit="1"/>
    </xf>
    <xf numFmtId="164" fontId="8" fillId="0" borderId="1" xfId="2" applyFont="1" applyFill="1" applyBorder="1" applyAlignment="1" applyProtection="1">
      <protection locked="0"/>
    </xf>
    <xf numFmtId="164" fontId="11" fillId="0" borderId="1" xfId="2" applyFont="1" applyFill="1" applyBorder="1" applyAlignment="1" applyProtection="1">
      <protection locked="0"/>
    </xf>
    <xf numFmtId="164" fontId="11" fillId="0" borderId="2" xfId="2" applyFont="1" applyFill="1" applyBorder="1" applyAlignment="1" applyProtection="1">
      <alignment wrapText="1"/>
      <protection locked="0"/>
    </xf>
    <xf numFmtId="164" fontId="11" fillId="0" borderId="2" xfId="2" applyFont="1" applyFill="1" applyBorder="1" applyAlignment="1" applyProtection="1">
      <protection locked="0"/>
    </xf>
    <xf numFmtId="164" fontId="11" fillId="0" borderId="3" xfId="2" applyFont="1" applyFill="1" applyBorder="1" applyAlignment="1" applyProtection="1">
      <protection locked="0"/>
    </xf>
    <xf numFmtId="164" fontId="11" fillId="0" borderId="9" xfId="2" applyFont="1" applyFill="1" applyBorder="1" applyAlignment="1" applyProtection="1">
      <alignment vertical="top" wrapText="1"/>
      <protection locked="0"/>
    </xf>
    <xf numFmtId="164" fontId="11" fillId="0" borderId="1" xfId="2" applyFont="1" applyFill="1" applyBorder="1" applyAlignment="1" applyProtection="1">
      <alignment vertical="top" wrapText="1"/>
      <protection locked="0"/>
    </xf>
    <xf numFmtId="164" fontId="11" fillId="0" borderId="2" xfId="2" applyFont="1" applyFill="1" applyBorder="1" applyAlignment="1" applyProtection="1">
      <alignment vertical="top" wrapText="1"/>
      <protection locked="0"/>
    </xf>
    <xf numFmtId="164" fontId="11" fillId="0" borderId="3" xfId="2" applyFont="1" applyFill="1" applyBorder="1" applyAlignment="1" applyProtection="1">
      <alignment vertical="top" wrapText="1"/>
      <protection locked="0"/>
    </xf>
    <xf numFmtId="164" fontId="6" fillId="0" borderId="0" xfId="2" applyFont="1" applyFill="1" applyAlignment="1" applyProtection="1">
      <alignment vertical="top" wrapText="1"/>
      <protection locked="0"/>
    </xf>
    <xf numFmtId="164" fontId="11" fillId="0" borderId="0" xfId="2" applyFont="1" applyFill="1" applyAlignment="1" applyProtection="1">
      <alignment horizontal="left" vertical="top" wrapText="1"/>
      <protection locked="0"/>
    </xf>
    <xf numFmtId="164" fontId="7" fillId="2" borderId="1" xfId="2" applyFont="1" applyFill="1" applyBorder="1" applyAlignment="1" applyProtection="1">
      <protection locked="0"/>
    </xf>
    <xf numFmtId="164" fontId="7" fillId="2" borderId="2" xfId="2" applyFont="1" applyFill="1" applyBorder="1" applyAlignment="1" applyProtection="1">
      <protection locked="0"/>
    </xf>
    <xf numFmtId="164" fontId="19" fillId="0" borderId="0" xfId="2" applyFont="1" applyFill="1" applyAlignment="1" applyProtection="1"/>
    <xf numFmtId="164" fontId="19" fillId="0" borderId="0" xfId="2" applyFont="1" applyFill="1" applyAlignment="1" applyProtection="1">
      <alignment vertical="center"/>
    </xf>
    <xf numFmtId="164" fontId="20" fillId="0" borderId="0" xfId="2" applyFont="1" applyFill="1" applyAlignment="1" applyProtection="1"/>
    <xf numFmtId="164" fontId="19" fillId="0" borderId="0" xfId="2" applyFont="1" applyFill="1" applyAlignment="1" applyProtection="1">
      <alignment horizontal="center" vertical="center"/>
    </xf>
    <xf numFmtId="164" fontId="21" fillId="0" borderId="0" xfId="2" applyFont="1" applyFill="1" applyAlignment="1" applyProtection="1">
      <alignment horizontal="left" vertical="top" wrapText="1"/>
      <protection locked="0"/>
    </xf>
    <xf numFmtId="164" fontId="21" fillId="0" borderId="0" xfId="2" applyFont="1" applyFill="1" applyAlignment="1" applyProtection="1">
      <alignment horizontal="left" vertical="top"/>
      <protection locked="0"/>
    </xf>
    <xf numFmtId="164" fontId="23" fillId="0" borderId="0" xfId="2" applyFont="1" applyFill="1" applyAlignment="1" applyProtection="1">
      <alignment horizontal="left" vertical="top" wrapText="1"/>
      <protection locked="0"/>
    </xf>
    <xf numFmtId="164" fontId="6" fillId="0" borderId="0" xfId="2" applyFont="1" applyFill="1" applyAlignment="1" applyProtection="1">
      <alignment horizontal="left" vertical="top" wrapText="1"/>
      <protection locked="0"/>
    </xf>
    <xf numFmtId="164" fontId="19" fillId="0" borderId="0" xfId="2" applyFont="1" applyFill="1" applyAlignment="1" applyProtection="1">
      <protection locked="0"/>
    </xf>
    <xf numFmtId="164" fontId="19" fillId="0" borderId="0" xfId="2" applyFont="1" applyFill="1" applyAlignment="1" applyProtection="1">
      <alignment vertical="top" wrapText="1"/>
    </xf>
    <xf numFmtId="164" fontId="19" fillId="0" borderId="0" xfId="2" applyFont="1" applyFill="1" applyAlignment="1" applyProtection="1">
      <alignment wrapText="1"/>
    </xf>
    <xf numFmtId="164" fontId="19" fillId="0" borderId="0" xfId="2" applyFont="1" applyFill="1" applyAlignment="1" applyProtection="1">
      <alignment horizontal="left" vertical="center"/>
    </xf>
    <xf numFmtId="164" fontId="11" fillId="0" borderId="0" xfId="2" applyFont="1" applyFill="1" applyAlignment="1" applyProtection="1">
      <alignment wrapText="1"/>
      <protection locked="0"/>
    </xf>
    <xf numFmtId="164" fontId="19" fillId="0" borderId="0" xfId="2" applyFont="1" applyFill="1" applyAlignment="1" applyProtection="1">
      <alignment horizontal="center" wrapText="1"/>
    </xf>
    <xf numFmtId="164" fontId="1" fillId="0" borderId="0" xfId="2" applyFont="1" applyFill="1" applyAlignment="1" applyProtection="1"/>
    <xf numFmtId="164" fontId="24" fillId="0" borderId="0" xfId="2" applyFont="1" applyFill="1" applyAlignment="1" applyProtection="1">
      <alignment horizontal="center"/>
    </xf>
    <xf numFmtId="164" fontId="25" fillId="0" borderId="0" xfId="2" applyFont="1" applyFill="1" applyAlignment="1" applyProtection="1">
      <alignment horizontal="center"/>
    </xf>
    <xf numFmtId="164" fontId="8" fillId="0" borderId="10" xfId="2" applyFont="1" applyFill="1" applyBorder="1" applyAlignment="1" applyProtection="1">
      <alignment horizontal="center" vertical="center" wrapText="1"/>
      <protection locked="0"/>
    </xf>
    <xf numFmtId="164" fontId="8" fillId="0" borderId="5" xfId="2" applyFont="1" applyFill="1" applyBorder="1" applyAlignment="1" applyProtection="1">
      <alignment horizontal="center" vertical="center" wrapText="1"/>
      <protection locked="0"/>
    </xf>
    <xf numFmtId="164" fontId="11" fillId="0" borderId="5" xfId="2" applyFont="1" applyFill="1" applyBorder="1" applyAlignment="1" applyProtection="1">
      <alignment horizontal="center" vertical="center" wrapText="1"/>
      <protection locked="0"/>
    </xf>
    <xf numFmtId="164" fontId="11" fillId="0" borderId="5" xfId="2" applyFont="1" applyFill="1" applyBorder="1" applyAlignment="1" applyProtection="1">
      <alignment vertical="center" wrapText="1"/>
      <protection locked="0"/>
    </xf>
    <xf numFmtId="171" fontId="8" fillId="4" borderId="5" xfId="1" applyFont="1" applyFill="1" applyBorder="1" applyAlignment="1" applyProtection="1">
      <alignment vertical="top" wrapText="1"/>
      <protection locked="0"/>
    </xf>
    <xf numFmtId="164" fontId="8" fillId="4" borderId="5" xfId="2" applyFont="1" applyFill="1" applyBorder="1" applyAlignment="1" applyProtection="1">
      <alignment vertical="top" wrapText="1"/>
      <protection locked="0"/>
    </xf>
    <xf numFmtId="165" fontId="8" fillId="3" borderId="5" xfId="2" applyNumberFormat="1" applyFont="1" applyFill="1" applyBorder="1" applyAlignment="1" applyProtection="1">
      <alignment vertical="top" wrapText="1"/>
    </xf>
    <xf numFmtId="165" fontId="8" fillId="3" borderId="5" xfId="2" applyNumberFormat="1" applyFont="1" applyFill="1" applyBorder="1" applyAlignment="1" applyProtection="1">
      <alignment horizontal="center" vertical="top" wrapText="1"/>
    </xf>
    <xf numFmtId="165" fontId="8" fillId="3" borderId="9" xfId="2" applyNumberFormat="1" applyFont="1" applyFill="1" applyBorder="1" applyAlignment="1" applyProtection="1">
      <alignment horizontal="center" vertical="top" wrapText="1"/>
    </xf>
    <xf numFmtId="164" fontId="11" fillId="0" borderId="0" xfId="2" applyFont="1" applyFill="1" applyAlignment="1" applyProtection="1">
      <alignment horizontal="left" wrapText="1"/>
      <protection locked="0"/>
    </xf>
    <xf numFmtId="164" fontId="8" fillId="0" borderId="0" xfId="2" applyFont="1" applyFill="1" applyAlignment="1" applyProtection="1">
      <alignment horizontal="right" wrapText="1"/>
      <protection locked="0"/>
    </xf>
    <xf numFmtId="164" fontId="11" fillId="0" borderId="5" xfId="2" applyFont="1" applyFill="1" applyBorder="1" applyAlignment="1" applyProtection="1">
      <alignment horizontal="center" wrapText="1"/>
      <protection locked="0"/>
    </xf>
    <xf numFmtId="164" fontId="11" fillId="0" borderId="0" xfId="2" applyFont="1" applyFill="1" applyAlignment="1" applyProtection="1">
      <alignment vertical="center"/>
      <protection locked="0"/>
    </xf>
    <xf numFmtId="164" fontId="8" fillId="0" borderId="5" xfId="2" applyFont="1" applyFill="1" applyBorder="1" applyAlignment="1" applyProtection="1">
      <alignment horizontal="center" wrapText="1"/>
      <protection locked="0"/>
    </xf>
    <xf numFmtId="164" fontId="8" fillId="0" borderId="0" xfId="2" applyFont="1" applyFill="1" applyAlignment="1" applyProtection="1">
      <protection locked="0"/>
    </xf>
    <xf numFmtId="165" fontId="11" fillId="3" borderId="5" xfId="2" applyNumberFormat="1" applyFont="1" applyFill="1" applyBorder="1" applyAlignment="1" applyProtection="1">
      <alignment vertical="center" wrapText="1" shrinkToFit="1"/>
    </xf>
    <xf numFmtId="165" fontId="29" fillId="4" borderId="5" xfId="2" applyNumberFormat="1" applyFont="1" applyFill="1" applyBorder="1" applyAlignment="1" applyProtection="1">
      <alignment horizontal="center" vertical="center" shrinkToFit="1"/>
      <protection locked="0"/>
    </xf>
    <xf numFmtId="164" fontId="11" fillId="0" borderId="5" xfId="2" applyFont="1" applyFill="1" applyBorder="1" applyAlignment="1" applyProtection="1">
      <alignment horizontal="center" vertical="top" wrapText="1"/>
      <protection locked="0"/>
    </xf>
    <xf numFmtId="165" fontId="8" fillId="3" borderId="5" xfId="2" applyNumberFormat="1" applyFont="1" applyFill="1" applyBorder="1" applyAlignment="1" applyProtection="1">
      <alignment horizontal="center" vertical="top" shrinkToFit="1"/>
      <protection locked="0"/>
    </xf>
    <xf numFmtId="164" fontId="8" fillId="0" borderId="0" xfId="2" applyFont="1" applyFill="1" applyAlignment="1" applyProtection="1">
      <alignment horizontal="center" wrapText="1"/>
      <protection locked="0"/>
    </xf>
    <xf numFmtId="164" fontId="8" fillId="0" borderId="0" xfId="2" applyFont="1" applyFill="1" applyAlignment="1" applyProtection="1">
      <alignment horizontal="left"/>
      <protection locked="0"/>
    </xf>
    <xf numFmtId="164" fontId="30" fillId="0" borderId="5" xfId="2" applyFont="1" applyFill="1" applyBorder="1" applyAlignment="1" applyProtection="1">
      <alignment horizontal="center" vertical="center" wrapText="1"/>
      <protection locked="0"/>
    </xf>
    <xf numFmtId="164" fontId="8" fillId="0" borderId="5" xfId="2" applyFont="1" applyFill="1" applyBorder="1" applyAlignment="1" applyProtection="1">
      <alignment horizontal="center" vertical="top" wrapText="1"/>
      <protection locked="0"/>
    </xf>
    <xf numFmtId="170" fontId="8" fillId="3" borderId="5" xfId="2" applyNumberFormat="1" applyFont="1" applyFill="1" applyBorder="1" applyAlignment="1" applyProtection="1">
      <alignment horizontal="center" vertical="center" shrinkToFit="1"/>
    </xf>
    <xf numFmtId="164" fontId="11" fillId="0" borderId="5" xfId="2" applyFont="1" applyFill="1" applyBorder="1" applyAlignment="1" applyProtection="1">
      <alignment vertical="center"/>
      <protection locked="0"/>
    </xf>
    <xf numFmtId="164" fontId="8" fillId="0" borderId="5" xfId="2" applyFont="1" applyFill="1" applyBorder="1" applyAlignment="1" applyProtection="1">
      <alignment horizontal="left" vertical="center" wrapText="1"/>
      <protection locked="0"/>
    </xf>
    <xf numFmtId="164" fontId="11" fillId="0" borderId="0" xfId="2" applyFont="1" applyFill="1" applyAlignment="1" applyProtection="1">
      <alignment horizontal="center" vertical="center"/>
      <protection locked="0"/>
    </xf>
    <xf numFmtId="164" fontId="11" fillId="0" borderId="0" xfId="2" applyFont="1" applyFill="1" applyAlignment="1" applyProtection="1">
      <alignment horizontal="right"/>
      <protection locked="0"/>
    </xf>
    <xf numFmtId="164" fontId="15" fillId="0" borderId="5" xfId="2" applyFont="1" applyFill="1" applyBorder="1" applyAlignment="1" applyProtection="1">
      <alignment horizontal="center" vertical="center" wrapText="1"/>
      <protection locked="0"/>
    </xf>
    <xf numFmtId="164" fontId="15" fillId="0" borderId="5" xfId="2" applyFont="1" applyFill="1" applyBorder="1" applyAlignment="1" applyProtection="1">
      <alignment horizontal="center" wrapText="1"/>
      <protection locked="0"/>
    </xf>
    <xf numFmtId="164" fontId="31" fillId="4" borderId="5" xfId="2" applyFont="1" applyFill="1" applyBorder="1" applyAlignment="1" applyProtection="1">
      <alignment horizontal="left" vertical="center" wrapText="1"/>
      <protection locked="0"/>
    </xf>
    <xf numFmtId="164" fontId="31" fillId="4" borderId="5" xfId="2" applyFont="1" applyFill="1" applyBorder="1" applyAlignment="1" applyProtection="1">
      <alignment horizontal="center" vertical="center" wrapText="1"/>
      <protection locked="0"/>
    </xf>
    <xf numFmtId="165" fontId="32" fillId="4" borderId="5" xfId="2" applyNumberFormat="1" applyFont="1" applyFill="1" applyBorder="1" applyAlignment="1" applyProtection="1">
      <alignment horizontal="center" vertical="center" shrinkToFit="1"/>
      <protection locked="0"/>
    </xf>
    <xf numFmtId="0" fontId="31" fillId="4" borderId="5" xfId="3" applyFont="1" applyFill="1" applyBorder="1" applyAlignment="1" applyProtection="1">
      <alignment horizontal="left" vertical="center" wrapText="1"/>
      <protection locked="0"/>
    </xf>
    <xf numFmtId="165" fontId="8" fillId="3" borderId="5" xfId="2" applyNumberFormat="1" applyFont="1" applyFill="1" applyBorder="1" applyAlignment="1" applyProtection="1">
      <alignment horizontal="center" shrinkToFit="1"/>
      <protection locked="0"/>
    </xf>
    <xf numFmtId="164" fontId="8" fillId="0" borderId="0" xfId="2" applyFont="1" applyFill="1" applyAlignment="1" applyProtection="1">
      <alignment horizontal="left" vertical="top" wrapText="1"/>
      <protection locked="0"/>
    </xf>
    <xf numFmtId="164" fontId="11" fillId="0" borderId="0" xfId="2" applyFont="1" applyFill="1" applyAlignment="1" applyProtection="1">
      <alignment horizontal="right" vertical="top" wrapText="1"/>
      <protection locked="0"/>
    </xf>
    <xf numFmtId="164" fontId="8" fillId="0" borderId="0" xfId="2" applyFont="1" applyFill="1" applyAlignment="1" applyProtection="1">
      <alignment horizontal="right"/>
      <protection locked="0"/>
    </xf>
    <xf numFmtId="165" fontId="11" fillId="3" borderId="5" xfId="2" applyNumberFormat="1" applyFont="1" applyFill="1" applyBorder="1" applyAlignment="1" applyProtection="1">
      <alignment vertical="center" wrapText="1" shrinkToFit="1"/>
      <protection locked="0"/>
    </xf>
    <xf numFmtId="164" fontId="11" fillId="4" borderId="5" xfId="2" applyFont="1" applyFill="1" applyBorder="1" applyAlignment="1" applyProtection="1">
      <alignment horizontal="left" vertical="top" wrapText="1"/>
      <protection locked="0"/>
    </xf>
    <xf numFmtId="164" fontId="30" fillId="0" borderId="5" xfId="2" applyFont="1" applyFill="1" applyBorder="1" applyAlignment="1" applyProtection="1">
      <alignment horizontal="center" wrapText="1"/>
      <protection locked="0"/>
    </xf>
    <xf numFmtId="164" fontId="31" fillId="4" borderId="5" xfId="2" applyFont="1" applyFill="1" applyBorder="1" applyAlignment="1" applyProtection="1">
      <alignment horizontal="left" vertical="top" wrapText="1"/>
      <protection locked="0"/>
    </xf>
    <xf numFmtId="165" fontId="8" fillId="4" borderId="5" xfId="2" applyNumberFormat="1" applyFont="1" applyFill="1" applyBorder="1" applyAlignment="1" applyProtection="1">
      <alignment horizontal="center" vertical="center" shrinkToFit="1"/>
      <protection locked="0"/>
    </xf>
    <xf numFmtId="166" fontId="32" fillId="4" borderId="5" xfId="2" applyNumberFormat="1" applyFont="1" applyFill="1" applyBorder="1" applyAlignment="1" applyProtection="1">
      <alignment horizontal="center" vertical="center" shrinkToFit="1"/>
      <protection locked="0"/>
    </xf>
    <xf numFmtId="167" fontId="8" fillId="4" borderId="5" xfId="2" applyNumberFormat="1" applyFont="1" applyFill="1" applyBorder="1" applyAlignment="1" applyProtection="1">
      <alignment horizontal="center" vertical="top" shrinkToFit="1"/>
      <protection locked="0"/>
    </xf>
    <xf numFmtId="168" fontId="8" fillId="3" borderId="5" xfId="2" applyNumberFormat="1" applyFont="1" applyFill="1" applyBorder="1" applyAlignment="1" applyProtection="1">
      <alignment horizontal="center" vertical="top" shrinkToFit="1"/>
      <protection locked="0"/>
    </xf>
    <xf numFmtId="164" fontId="11" fillId="0" borderId="0" xfId="2" applyFont="1" applyFill="1" applyAlignment="1" applyProtection="1">
      <alignment horizontal="right" wrapText="1"/>
      <protection locked="0"/>
    </xf>
    <xf numFmtId="164" fontId="11" fillId="0" borderId="0" xfId="2" applyFont="1" applyFill="1" applyAlignment="1" applyProtection="1">
      <alignment horizontal="center" wrapText="1"/>
      <protection locked="0"/>
    </xf>
    <xf numFmtId="164" fontId="11" fillId="0" borderId="0" xfId="2" applyFont="1" applyFill="1" applyAlignment="1" applyProtection="1">
      <alignment horizontal="left"/>
      <protection locked="0"/>
    </xf>
    <xf numFmtId="165" fontId="11" fillId="3" borderId="5" xfId="2" applyNumberFormat="1" applyFont="1" applyFill="1" applyBorder="1" applyAlignment="1" applyProtection="1">
      <alignment horizontal="left" vertical="center" wrapText="1" shrinkToFit="1"/>
    </xf>
    <xf numFmtId="165" fontId="8" fillId="3" borderId="5" xfId="2" applyNumberFormat="1" applyFont="1" applyFill="1" applyBorder="1" applyAlignment="1" applyProtection="1">
      <alignment horizontal="center" vertical="center" wrapText="1" shrinkToFit="1"/>
    </xf>
    <xf numFmtId="165" fontId="8" fillId="3" borderId="5" xfId="2" applyNumberFormat="1" applyFont="1" applyFill="1" applyBorder="1" applyAlignment="1" applyProtection="1">
      <alignment horizontal="left" vertical="center" wrapText="1" shrinkToFit="1"/>
    </xf>
    <xf numFmtId="164" fontId="11" fillId="3" borderId="5" xfId="2" applyFont="1" applyFill="1" applyBorder="1" applyAlignment="1" applyProtection="1">
      <alignment horizontal="left" vertical="center" wrapText="1"/>
      <protection locked="0"/>
    </xf>
    <xf numFmtId="165" fontId="8" fillId="3" borderId="5" xfId="2" applyNumberFormat="1" applyFont="1" applyFill="1" applyBorder="1" applyAlignment="1" applyProtection="1">
      <alignment horizontal="center" vertical="center" shrinkToFit="1"/>
      <protection locked="0"/>
    </xf>
    <xf numFmtId="169" fontId="8" fillId="3" borderId="5" xfId="4" applyFont="1" applyFill="1" applyBorder="1" applyAlignment="1" applyProtection="1">
      <alignment horizontal="center" vertical="center" shrinkToFit="1"/>
      <protection locked="0"/>
    </xf>
    <xf numFmtId="164" fontId="11" fillId="4" borderId="5" xfId="2" applyFont="1" applyFill="1" applyBorder="1" applyAlignment="1" applyProtection="1">
      <alignment horizontal="left" vertical="center" wrapText="1"/>
      <protection locked="0"/>
    </xf>
    <xf numFmtId="165" fontId="29" fillId="4" borderId="5" xfId="1" applyNumberFormat="1" applyFont="1" applyFill="1" applyBorder="1" applyAlignment="1" applyProtection="1">
      <alignment horizontal="center" vertical="center" wrapText="1"/>
      <protection locked="0"/>
    </xf>
    <xf numFmtId="164" fontId="11" fillId="0" borderId="0" xfId="2" applyFont="1" applyFill="1" applyAlignment="1" applyProtection="1">
      <alignment horizontal="center" vertical="center" wrapText="1"/>
      <protection locked="0"/>
    </xf>
    <xf numFmtId="164" fontId="8" fillId="0" borderId="5" xfId="2" applyFont="1" applyFill="1" applyBorder="1" applyAlignment="1" applyProtection="1">
      <alignment horizontal="center" vertical="center"/>
      <protection locked="0"/>
    </xf>
    <xf numFmtId="164" fontId="8" fillId="3" borderId="5" xfId="2" applyFont="1" applyFill="1" applyBorder="1" applyAlignment="1" applyProtection="1">
      <alignment horizontal="left" vertical="center" wrapText="1"/>
      <protection locked="0"/>
    </xf>
    <xf numFmtId="165" fontId="32" fillId="4" borderId="5" xfId="1" applyNumberFormat="1" applyFont="1" applyFill="1" applyBorder="1" applyAlignment="1" applyProtection="1">
      <alignment horizontal="center" vertical="center" shrinkToFit="1"/>
      <protection locked="0"/>
    </xf>
    <xf numFmtId="167" fontId="32" fillId="4" borderId="5" xfId="2" applyNumberFormat="1" applyFont="1" applyFill="1" applyBorder="1" applyAlignment="1" applyProtection="1">
      <alignment horizontal="center" vertical="center" shrinkToFit="1"/>
      <protection locked="0"/>
    </xf>
    <xf numFmtId="164" fontId="8" fillId="3" borderId="5" xfId="2" applyFont="1" applyFill="1" applyBorder="1" applyAlignment="1" applyProtection="1">
      <alignment horizontal="right" vertical="center" wrapText="1"/>
      <protection locked="0"/>
    </xf>
    <xf numFmtId="164" fontId="11" fillId="3" borderId="5" xfId="2" applyFont="1" applyFill="1" applyBorder="1" applyAlignment="1" applyProtection="1">
      <alignment horizontal="left" vertical="top" wrapText="1"/>
      <protection locked="0"/>
    </xf>
    <xf numFmtId="165" fontId="8" fillId="3" borderId="5" xfId="2" applyNumberFormat="1" applyFont="1" applyFill="1" applyBorder="1" applyAlignment="1" applyProtection="1">
      <alignment horizontal="center" vertical="top" wrapText="1"/>
      <protection locked="0"/>
    </xf>
    <xf numFmtId="164" fontId="8" fillId="3" borderId="5" xfId="2" applyFont="1" applyFill="1" applyBorder="1" applyAlignment="1" applyProtection="1">
      <alignment horizontal="left" vertical="top" wrapText="1"/>
      <protection locked="0"/>
    </xf>
    <xf numFmtId="170" fontId="8" fillId="3" borderId="5" xfId="4" applyNumberFormat="1" applyFont="1" applyFill="1" applyBorder="1" applyAlignment="1" applyProtection="1">
      <alignment horizontal="center" vertical="top" wrapText="1"/>
      <protection locked="0"/>
    </xf>
    <xf numFmtId="167" fontId="8" fillId="3" borderId="5" xfId="2" applyNumberFormat="1" applyFont="1" applyFill="1" applyBorder="1" applyAlignment="1" applyProtection="1">
      <alignment horizontal="center" vertical="top" wrapText="1"/>
      <protection locked="0"/>
    </xf>
    <xf numFmtId="164" fontId="11" fillId="0" borderId="0" xfId="2" applyFont="1" applyFill="1" applyAlignment="1" applyProtection="1">
      <alignment horizontal="left" vertical="center"/>
      <protection locked="0"/>
    </xf>
    <xf numFmtId="164" fontId="11" fillId="0" borderId="0" xfId="2" applyFont="1" applyFill="1" applyAlignment="1" applyProtection="1">
      <alignment horizontal="left" vertical="center" wrapText="1"/>
      <protection locked="0"/>
    </xf>
    <xf numFmtId="164" fontId="11" fillId="0" borderId="5" xfId="2" applyFont="1" applyFill="1" applyBorder="1" applyAlignment="1" applyProtection="1">
      <alignment vertical="top" wrapText="1"/>
      <protection locked="0"/>
    </xf>
    <xf numFmtId="164" fontId="11" fillId="0" borderId="5" xfId="2" applyFont="1" applyFill="1" applyBorder="1" applyAlignment="1" applyProtection="1">
      <alignment horizontal="left" vertical="top" wrapText="1"/>
      <protection locked="0"/>
    </xf>
    <xf numFmtId="164" fontId="8" fillId="0" borderId="3" xfId="2" applyFont="1" applyFill="1" applyBorder="1" applyAlignment="1" applyProtection="1">
      <alignment vertical="top" wrapText="1"/>
      <protection locked="0"/>
    </xf>
    <xf numFmtId="164" fontId="5" fillId="0" borderId="0" xfId="2" applyFont="1" applyFill="1" applyAlignment="1" applyProtection="1">
      <alignment horizontal="center" vertical="center"/>
      <protection locked="0"/>
    </xf>
    <xf numFmtId="164" fontId="7" fillId="0" borderId="0" xfId="2" applyFont="1" applyFill="1" applyAlignment="1" applyProtection="1">
      <alignment horizontal="left" vertical="center" wrapText="1"/>
      <protection locked="0"/>
    </xf>
    <xf numFmtId="164" fontId="11" fillId="0" borderId="7" xfId="2" applyFont="1" applyFill="1" applyBorder="1" applyAlignment="1" applyProtection="1">
      <alignment horizontal="left" vertical="top" indent="2"/>
      <protection locked="0"/>
    </xf>
    <xf numFmtId="164" fontId="11" fillId="0" borderId="7" xfId="2" applyFont="1" applyFill="1" applyBorder="1" applyAlignment="1" applyProtection="1">
      <alignment horizontal="left" vertical="top" wrapText="1" indent="2"/>
      <protection locked="0"/>
    </xf>
    <xf numFmtId="164" fontId="8" fillId="0" borderId="3" xfId="2" applyFont="1" applyFill="1" applyBorder="1" applyAlignment="1" applyProtection="1">
      <alignment vertical="top"/>
      <protection locked="0"/>
    </xf>
    <xf numFmtId="164" fontId="11" fillId="0" borderId="5" xfId="2" applyFont="1" applyFill="1" applyBorder="1" applyAlignment="1" applyProtection="1">
      <alignment horizontal="left" vertical="top"/>
      <protection locked="0"/>
    </xf>
    <xf numFmtId="164" fontId="33" fillId="0" borderId="5" xfId="2" applyFont="1" applyFill="1" applyBorder="1" applyAlignment="1" applyProtection="1">
      <alignment horizontal="left" vertical="top" wrapText="1"/>
      <protection locked="0"/>
    </xf>
    <xf numFmtId="164" fontId="13" fillId="0" borderId="5" xfId="2" applyFont="1" applyFill="1" applyBorder="1" applyAlignment="1" applyProtection="1">
      <alignment horizontal="left" vertical="top" wrapText="1"/>
      <protection locked="0"/>
    </xf>
    <xf numFmtId="164" fontId="8" fillId="0" borderId="5" xfId="2" applyFont="1" applyFill="1" applyBorder="1" applyAlignment="1" applyProtection="1">
      <alignment horizontal="left" vertical="top" wrapText="1"/>
      <protection locked="0"/>
    </xf>
    <xf numFmtId="164" fontId="17" fillId="0" borderId="5" xfId="2" applyFont="1" applyFill="1" applyBorder="1" applyAlignment="1" applyProtection="1">
      <alignment horizontal="left" vertical="top" wrapText="1"/>
      <protection locked="0"/>
    </xf>
    <xf numFmtId="164" fontId="8" fillId="0" borderId="3" xfId="2" applyFont="1" applyFill="1" applyBorder="1" applyAlignment="1" applyProtection="1">
      <protection locked="0"/>
    </xf>
    <xf numFmtId="164" fontId="18" fillId="0" borderId="5" xfId="2" applyFont="1" applyFill="1" applyBorder="1" applyAlignment="1" applyProtection="1">
      <alignment vertical="top" wrapText="1"/>
      <protection locked="0"/>
    </xf>
    <xf numFmtId="164" fontId="13" fillId="0" borderId="5" xfId="2" applyFont="1" applyFill="1" applyBorder="1" applyAlignment="1" applyProtection="1">
      <alignment horizontal="left" vertical="top" wrapText="1" indent="2"/>
      <protection locked="0"/>
    </xf>
    <xf numFmtId="0" fontId="13" fillId="0" borderId="5" xfId="3" applyFont="1" applyFill="1" applyBorder="1" applyAlignment="1" applyProtection="1">
      <alignment horizontal="left" vertical="top" wrapText="1" indent="2"/>
      <protection locked="0"/>
    </xf>
    <xf numFmtId="0" fontId="27" fillId="0" borderId="5" xfId="0" applyFont="1" applyFill="1" applyBorder="1"/>
    <xf numFmtId="164" fontId="7" fillId="2" borderId="5" xfId="2" applyFont="1" applyFill="1" applyBorder="1" applyAlignment="1" applyProtection="1">
      <alignment horizontal="left"/>
      <protection locked="0"/>
    </xf>
    <xf numFmtId="164" fontId="17" fillId="0" borderId="5" xfId="2" applyFont="1" applyFill="1" applyBorder="1" applyAlignment="1" applyProtection="1">
      <alignment horizontal="left" vertical="top" wrapText="1" indent="2"/>
      <protection locked="0"/>
    </xf>
    <xf numFmtId="164" fontId="7" fillId="2" borderId="2" xfId="2" applyFont="1" applyFill="1" applyBorder="1" applyAlignment="1" applyProtection="1">
      <alignment horizontal="left" wrapText="1"/>
      <protection locked="0"/>
    </xf>
    <xf numFmtId="164" fontId="8" fillId="0" borderId="5" xfId="2" applyFont="1" applyFill="1" applyBorder="1" applyAlignment="1" applyProtection="1">
      <alignment horizontal="left" wrapText="1"/>
      <protection locked="0"/>
    </xf>
    <xf numFmtId="164" fontId="18" fillId="0" borderId="9" xfId="2" applyFont="1" applyFill="1" applyBorder="1" applyAlignment="1" applyProtection="1">
      <alignment vertical="top" wrapText="1"/>
      <protection locked="0"/>
    </xf>
    <xf numFmtId="164" fontId="11" fillId="0" borderId="10" xfId="2" applyFont="1" applyFill="1" applyBorder="1" applyAlignment="1" applyProtection="1">
      <alignment vertical="top" wrapText="1"/>
      <protection locked="0"/>
    </xf>
    <xf numFmtId="0" fontId="0" fillId="0" borderId="0" xfId="0" applyFill="1"/>
    <xf numFmtId="164" fontId="30" fillId="0" borderId="5" xfId="2" applyFont="1" applyFill="1" applyBorder="1" applyAlignment="1" applyProtection="1">
      <alignment horizontal="center" vertical="center" wrapText="1"/>
      <protection locked="0"/>
    </xf>
    <xf numFmtId="164" fontId="21" fillId="0" borderId="0" xfId="2" applyFont="1" applyFill="1" applyAlignment="1" applyProtection="1">
      <alignment horizontal="left" vertical="top" wrapText="1"/>
      <protection locked="0"/>
    </xf>
    <xf numFmtId="164" fontId="21" fillId="0" borderId="11" xfId="2" applyFont="1" applyFill="1" applyBorder="1" applyAlignment="1" applyProtection="1">
      <alignment horizontal="left" vertical="top" wrapText="1"/>
      <protection locked="0"/>
    </xf>
    <xf numFmtId="164" fontId="7" fillId="2" borderId="5" xfId="2" applyFont="1" applyFill="1" applyBorder="1" applyAlignment="1" applyProtection="1">
      <alignment vertical="center" wrapText="1"/>
      <protection locked="0"/>
    </xf>
    <xf numFmtId="164" fontId="11" fillId="0" borderId="0" xfId="2" applyFont="1" applyFill="1" applyAlignment="1" applyProtection="1">
      <alignment horizontal="left" vertical="top" wrapText="1"/>
      <protection locked="0"/>
    </xf>
    <xf numFmtId="164" fontId="11" fillId="3" borderId="5" xfId="2" applyFont="1" applyFill="1" applyBorder="1" applyAlignment="1" applyProtection="1">
      <alignment horizontal="left" vertical="center" wrapText="1"/>
      <protection locked="0"/>
    </xf>
    <xf numFmtId="164" fontId="23" fillId="0" borderId="11" xfId="2" applyFont="1" applyFill="1" applyBorder="1" applyAlignment="1" applyProtection="1">
      <alignment horizontal="left" vertical="top" wrapText="1"/>
      <protection locked="0"/>
    </xf>
    <xf numFmtId="0" fontId="27" fillId="0" borderId="0" xfId="0" applyFont="1" applyFill="1"/>
    <xf numFmtId="164" fontId="7" fillId="2" borderId="5" xfId="2" applyFont="1" applyFill="1" applyBorder="1" applyAlignment="1" applyProtection="1">
      <alignment horizontal="left" vertical="top" wrapText="1"/>
      <protection locked="0"/>
    </xf>
    <xf numFmtId="164" fontId="8" fillId="0" borderId="5" xfId="2" applyFont="1" applyFill="1" applyBorder="1" applyAlignment="1" applyProtection="1">
      <alignment horizontal="center" vertical="center" wrapText="1"/>
      <protection locked="0"/>
    </xf>
    <xf numFmtId="164" fontId="11" fillId="0" borderId="5" xfId="2" applyFont="1" applyFill="1" applyBorder="1" applyAlignment="1" applyProtection="1">
      <alignment horizontal="center" vertical="center" wrapText="1"/>
      <protection locked="0"/>
    </xf>
  </cellXfs>
  <cellStyles count="9">
    <cellStyle name="Excel Built-in Currency" xfId="1" xr:uid="{00000000-0005-0000-0000-000000000000}"/>
    <cellStyle name="Excel Built-in Normal" xfId="2" xr:uid="{00000000-0005-0000-0000-000001000000}"/>
    <cellStyle name="Excel Built-in Normal 1" xfId="3" xr:uid="{00000000-0005-0000-0000-000002000000}"/>
    <cellStyle name="Excel Built-in Percent" xfId="4" xr:uid="{00000000-0005-0000-0000-000003000000}"/>
    <cellStyle name="Heading" xfId="5" xr:uid="{00000000-0005-0000-0000-000004000000}"/>
    <cellStyle name="Heading1" xfId="6" xr:uid="{00000000-0005-0000-0000-000005000000}"/>
    <cellStyle name="Result" xfId="7" xr:uid="{00000000-0005-0000-0000-000006000000}"/>
    <cellStyle name="Result2" xfId="8" xr:uid="{00000000-0005-0000-0000-000007000000}"/>
    <cellStyle name="Обычный"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97"/>
  <sheetViews>
    <sheetView tabSelected="1" zoomScale="55" zoomScaleNormal="55" workbookViewId="0">
      <selection activeCell="A7" sqref="A7:G7"/>
    </sheetView>
  </sheetViews>
  <sheetFormatPr defaultColWidth="9" defaultRowHeight="21"/>
  <cols>
    <col min="1" max="1" width="8.3984375" style="19" customWidth="1"/>
    <col min="2" max="2" width="65.69921875" style="51" customWidth="1"/>
    <col min="3" max="3" width="23.09765625" style="19" customWidth="1"/>
    <col min="4" max="4" width="18.5" style="19" customWidth="1"/>
    <col min="5" max="5" width="17.3984375" style="19" customWidth="1"/>
    <col min="6" max="7" width="15.5" style="19" customWidth="1"/>
    <col min="8" max="8" width="7.8984375" style="1" customWidth="1"/>
    <col min="9" max="1023" width="8.5" style="1" customWidth="1"/>
    <col min="1024" max="1024" width="9" customWidth="1"/>
  </cols>
  <sheetData>
    <row r="1" spans="1:7" ht="34.200000000000003">
      <c r="A1" s="129" t="s">
        <v>0</v>
      </c>
      <c r="B1" s="129"/>
      <c r="C1" s="129"/>
      <c r="D1" s="129"/>
      <c r="E1" s="129"/>
      <c r="F1" s="129"/>
      <c r="G1" s="129"/>
    </row>
    <row r="2" spans="1:7" ht="68.55" customHeight="1">
      <c r="A2" s="130" t="s">
        <v>1</v>
      </c>
      <c r="B2" s="130"/>
      <c r="C2" s="130"/>
      <c r="D2" s="130"/>
      <c r="E2" s="130"/>
      <c r="F2" s="130"/>
      <c r="G2" s="130"/>
    </row>
    <row r="3" spans="1:7" ht="12" customHeight="1">
      <c r="A3" s="2"/>
      <c r="B3" s="2"/>
      <c r="C3" s="2"/>
      <c r="D3" s="2"/>
      <c r="E3" s="2"/>
      <c r="F3" s="2"/>
      <c r="G3" s="2"/>
    </row>
    <row r="4" spans="1:7" s="7" customFormat="1" ht="29.25" customHeight="1">
      <c r="A4" s="3" t="s">
        <v>2</v>
      </c>
      <c r="B4" s="4" t="s">
        <v>3</v>
      </c>
      <c r="C4" s="5"/>
      <c r="D4" s="5"/>
      <c r="E4" s="5"/>
      <c r="F4" s="5"/>
      <c r="G4" s="6"/>
    </row>
    <row r="5" spans="1:7" s="9" customFormat="1" ht="31.5" customHeight="1">
      <c r="A5" s="8" t="s">
        <v>4</v>
      </c>
      <c r="B5" s="128" t="s">
        <v>5</v>
      </c>
      <c r="C5" s="128"/>
      <c r="D5" s="128"/>
      <c r="E5" s="128"/>
      <c r="F5" s="128"/>
      <c r="G5" s="128"/>
    </row>
    <row r="6" spans="1:7" s="11" customFormat="1" ht="34.799999999999997" customHeight="1">
      <c r="A6" s="126" t="s">
        <v>214</v>
      </c>
      <c r="B6" s="126"/>
      <c r="C6" s="126"/>
      <c r="D6" s="126"/>
      <c r="E6" s="126"/>
      <c r="F6" s="126"/>
      <c r="G6" s="126"/>
    </row>
    <row r="7" spans="1:7" s="11" customFormat="1" ht="31.5" customHeight="1">
      <c r="A7" s="126" t="s">
        <v>194</v>
      </c>
      <c r="B7" s="126"/>
      <c r="C7" s="126"/>
      <c r="D7" s="126"/>
      <c r="E7" s="126"/>
      <c r="F7" s="126"/>
      <c r="G7" s="126"/>
    </row>
    <row r="8" spans="1:7" s="11" customFormat="1" ht="47.25" customHeight="1">
      <c r="A8" s="126" t="s">
        <v>195</v>
      </c>
      <c r="B8" s="126"/>
      <c r="C8" s="126"/>
      <c r="D8" s="126"/>
      <c r="E8" s="126"/>
      <c r="F8" s="126"/>
      <c r="G8" s="126"/>
    </row>
    <row r="9" spans="1:7" s="11" customFormat="1" ht="31.5" customHeight="1">
      <c r="A9" s="126" t="s">
        <v>196</v>
      </c>
      <c r="B9" s="126"/>
      <c r="C9" s="126"/>
      <c r="D9" s="126"/>
      <c r="E9" s="126"/>
      <c r="F9" s="126"/>
      <c r="G9" s="126"/>
    </row>
    <row r="10" spans="1:7" s="11" customFormat="1" ht="31.5" customHeight="1">
      <c r="A10" s="127" t="s">
        <v>197</v>
      </c>
      <c r="B10" s="127"/>
      <c r="C10" s="127"/>
      <c r="D10" s="127"/>
      <c r="E10" s="127"/>
      <c r="F10" s="127"/>
      <c r="G10" s="127"/>
    </row>
    <row r="11" spans="1:7" s="9" customFormat="1" ht="33" customHeight="1">
      <c r="A11" s="13" t="s">
        <v>6</v>
      </c>
      <c r="B11" s="128" t="s">
        <v>7</v>
      </c>
      <c r="C11" s="128"/>
      <c r="D11" s="128"/>
      <c r="E11" s="128"/>
      <c r="F11" s="128"/>
      <c r="G11" s="128"/>
    </row>
    <row r="12" spans="1:7" s="11" customFormat="1" ht="34.5" customHeight="1">
      <c r="A12" s="127" t="s">
        <v>198</v>
      </c>
      <c r="B12" s="127"/>
      <c r="C12" s="127"/>
      <c r="D12" s="127"/>
      <c r="E12" s="127"/>
      <c r="F12" s="127"/>
      <c r="G12" s="127"/>
    </row>
    <row r="13" spans="1:7" s="11" customFormat="1" ht="48.6" customHeight="1">
      <c r="A13" s="127" t="s">
        <v>199</v>
      </c>
      <c r="B13" s="127"/>
      <c r="C13" s="127"/>
      <c r="D13" s="127"/>
      <c r="E13" s="127"/>
      <c r="F13" s="127"/>
      <c r="G13" s="127"/>
    </row>
    <row r="14" spans="1:7" s="11" customFormat="1" ht="33.6" customHeight="1">
      <c r="A14" s="127" t="s">
        <v>200</v>
      </c>
      <c r="B14" s="127"/>
      <c r="C14" s="127"/>
      <c r="D14" s="127"/>
      <c r="E14" s="127"/>
      <c r="F14" s="127"/>
      <c r="G14" s="127"/>
    </row>
    <row r="15" spans="1:7" s="11" customFormat="1" ht="51" customHeight="1">
      <c r="A15" s="127" t="s">
        <v>201</v>
      </c>
      <c r="B15" s="127"/>
      <c r="C15" s="127"/>
      <c r="D15" s="127"/>
      <c r="E15" s="127"/>
      <c r="F15" s="127"/>
      <c r="G15" s="127"/>
    </row>
    <row r="16" spans="1:7" ht="39.75" customHeight="1">
      <c r="A16" s="14" t="s">
        <v>8</v>
      </c>
      <c r="B16" s="128" t="s">
        <v>9</v>
      </c>
      <c r="C16" s="128"/>
      <c r="D16" s="128"/>
      <c r="E16" s="128"/>
      <c r="F16" s="128"/>
      <c r="G16" s="128"/>
    </row>
    <row r="17" spans="1:7" ht="30" customHeight="1">
      <c r="A17" s="135" t="s">
        <v>202</v>
      </c>
      <c r="B17" s="135"/>
      <c r="C17" s="135"/>
      <c r="D17" s="135"/>
      <c r="E17" s="135"/>
      <c r="F17" s="135"/>
      <c r="G17" s="135"/>
    </row>
    <row r="18" spans="1:7" ht="33.75" customHeight="1">
      <c r="A18" s="8" t="s">
        <v>10</v>
      </c>
      <c r="B18" s="128" t="s">
        <v>203</v>
      </c>
      <c r="C18" s="128"/>
      <c r="D18" s="128"/>
      <c r="E18" s="128"/>
      <c r="F18" s="128"/>
      <c r="G18" s="128"/>
    </row>
    <row r="19" spans="1:7" ht="30.75" customHeight="1">
      <c r="A19" s="127" t="s">
        <v>204</v>
      </c>
      <c r="B19" s="127"/>
      <c r="C19" s="127"/>
      <c r="D19" s="127"/>
      <c r="E19" s="127"/>
      <c r="F19" s="127"/>
      <c r="G19" s="127"/>
    </row>
    <row r="20" spans="1:7" ht="27" customHeight="1">
      <c r="A20" s="15"/>
      <c r="B20" s="15"/>
      <c r="C20" s="15"/>
      <c r="D20" s="15"/>
      <c r="E20" s="15"/>
      <c r="F20" s="15"/>
      <c r="G20" s="15"/>
    </row>
    <row r="21" spans="1:7" ht="31.5" customHeight="1">
      <c r="A21" s="16" t="s">
        <v>11</v>
      </c>
      <c r="B21" s="16" t="s">
        <v>12</v>
      </c>
      <c r="C21" s="17">
        <f>C94</f>
        <v>357500</v>
      </c>
      <c r="D21" s="18"/>
      <c r="E21" s="18"/>
      <c r="F21" s="15"/>
    </row>
    <row r="22" spans="1:7" ht="31.5" customHeight="1">
      <c r="A22" s="15" t="s">
        <v>13</v>
      </c>
      <c r="B22" s="15"/>
      <c r="C22" s="20"/>
      <c r="D22" s="18"/>
      <c r="E22" s="18"/>
      <c r="F22" s="15"/>
    </row>
    <row r="23" spans="1:7" ht="83.25" customHeight="1">
      <c r="A23" s="132" t="s">
        <v>14</v>
      </c>
      <c r="B23" s="132"/>
      <c r="C23" s="17">
        <f>D94</f>
        <v>350000</v>
      </c>
      <c r="D23" s="18"/>
      <c r="E23" s="18"/>
      <c r="F23" s="15"/>
    </row>
    <row r="24" spans="1:7" ht="30.75" customHeight="1">
      <c r="A24" s="131" t="s">
        <v>15</v>
      </c>
      <c r="B24" s="131"/>
      <c r="C24" s="17">
        <f>F94</f>
        <v>7500</v>
      </c>
      <c r="D24" s="18"/>
      <c r="E24" s="18"/>
      <c r="F24" s="15"/>
    </row>
    <row r="25" spans="1:7" ht="53.25" customHeight="1">
      <c r="A25" s="132" t="s">
        <v>16</v>
      </c>
      <c r="B25" s="132"/>
      <c r="C25" s="17"/>
      <c r="D25" s="18"/>
      <c r="E25" s="18"/>
      <c r="F25" s="15"/>
    </row>
    <row r="26" spans="1:7" ht="12" customHeight="1">
      <c r="A26" s="15"/>
      <c r="B26" s="15"/>
      <c r="C26" s="15"/>
      <c r="D26" s="15"/>
      <c r="E26" s="15"/>
      <c r="F26" s="15"/>
    </row>
    <row r="27" spans="1:7" ht="32.25" customHeight="1">
      <c r="A27" s="15"/>
      <c r="B27" s="16" t="s">
        <v>17</v>
      </c>
      <c r="C27" s="15"/>
      <c r="D27" s="15"/>
      <c r="E27" s="15"/>
      <c r="F27" s="15"/>
    </row>
    <row r="28" spans="1:7" ht="33" customHeight="1">
      <c r="A28" s="21" t="s">
        <v>18</v>
      </c>
      <c r="B28" s="133" t="s">
        <v>19</v>
      </c>
      <c r="C28" s="133"/>
      <c r="D28" s="133"/>
      <c r="E28" s="133"/>
      <c r="F28" s="133"/>
      <c r="G28" s="133"/>
    </row>
    <row r="29" spans="1:7" ht="33" customHeight="1">
      <c r="A29" s="134" t="s">
        <v>205</v>
      </c>
      <c r="B29" s="134"/>
      <c r="C29" s="134"/>
      <c r="D29" s="134"/>
      <c r="E29" s="134"/>
      <c r="F29" s="134"/>
      <c r="G29" s="134"/>
    </row>
    <row r="30" spans="1:7" ht="33" customHeight="1">
      <c r="A30" s="134" t="s">
        <v>206</v>
      </c>
      <c r="B30" s="134"/>
      <c r="C30" s="134"/>
      <c r="D30" s="134"/>
      <c r="E30" s="134"/>
      <c r="F30" s="134"/>
      <c r="G30" s="134"/>
    </row>
    <row r="31" spans="1:7" ht="33" customHeight="1">
      <c r="A31" s="134" t="s">
        <v>207</v>
      </c>
      <c r="B31" s="134"/>
      <c r="C31" s="134"/>
      <c r="D31" s="134"/>
      <c r="E31" s="134"/>
      <c r="F31" s="134"/>
      <c r="G31" s="134"/>
    </row>
    <row r="32" spans="1:7" ht="28.5" customHeight="1">
      <c r="A32" s="134" t="s">
        <v>208</v>
      </c>
      <c r="B32" s="134"/>
      <c r="C32" s="134"/>
      <c r="D32" s="134"/>
      <c r="E32" s="134"/>
      <c r="F32" s="134"/>
      <c r="G32" s="134"/>
    </row>
    <row r="33" spans="1:7" s="23" customFormat="1" ht="36" customHeight="1">
      <c r="A33" s="3" t="s">
        <v>20</v>
      </c>
      <c r="B33" s="4" t="s">
        <v>21</v>
      </c>
      <c r="C33" s="4"/>
      <c r="D33" s="4"/>
      <c r="E33" s="4"/>
      <c r="F33" s="4"/>
      <c r="G33" s="22"/>
    </row>
    <row r="34" spans="1:7" ht="50.25" customHeight="1">
      <c r="A34" s="126" t="s">
        <v>22</v>
      </c>
      <c r="B34" s="126"/>
      <c r="C34" s="126"/>
      <c r="D34" s="126"/>
      <c r="E34" s="126"/>
      <c r="F34" s="126"/>
      <c r="G34" s="126"/>
    </row>
    <row r="35" spans="1:7" ht="70.5" customHeight="1">
      <c r="A35" s="126" t="s">
        <v>23</v>
      </c>
      <c r="B35" s="126"/>
      <c r="C35" s="126"/>
      <c r="D35" s="126"/>
      <c r="E35" s="126"/>
      <c r="F35" s="126"/>
      <c r="G35" s="126"/>
    </row>
    <row r="36" spans="1:7" ht="27" customHeight="1">
      <c r="A36" s="14" t="s">
        <v>191</v>
      </c>
      <c r="B36" s="128" t="s">
        <v>24</v>
      </c>
      <c r="C36" s="128"/>
      <c r="D36" s="128"/>
      <c r="E36" s="128"/>
      <c r="F36" s="128"/>
      <c r="G36" s="128"/>
    </row>
    <row r="37" spans="1:7" ht="24" customHeight="1">
      <c r="A37" s="136" t="s">
        <v>25</v>
      </c>
      <c r="B37" s="136"/>
      <c r="C37" s="136"/>
      <c r="D37" s="136"/>
      <c r="E37" s="136"/>
      <c r="F37" s="136"/>
      <c r="G37" s="136"/>
    </row>
    <row r="38" spans="1:7" ht="32.4" customHeight="1">
      <c r="A38" s="138" t="s">
        <v>26</v>
      </c>
      <c r="B38" s="138"/>
      <c r="C38" s="138"/>
      <c r="D38" s="138"/>
      <c r="E38" s="138"/>
      <c r="F38" s="138"/>
      <c r="G38" s="138"/>
    </row>
    <row r="39" spans="1:7" ht="30.6" customHeight="1">
      <c r="A39" s="127" t="s">
        <v>27</v>
      </c>
      <c r="B39" s="127"/>
      <c r="C39" s="127"/>
      <c r="D39" s="127"/>
      <c r="E39" s="127"/>
      <c r="F39" s="127"/>
      <c r="G39" s="127"/>
    </row>
    <row r="40" spans="1:7" ht="31.65" customHeight="1">
      <c r="A40" s="136" t="s">
        <v>28</v>
      </c>
      <c r="B40" s="136"/>
      <c r="C40" s="136"/>
      <c r="D40" s="136"/>
      <c r="E40" s="136"/>
      <c r="F40" s="136"/>
      <c r="G40" s="136"/>
    </row>
    <row r="41" spans="1:7" ht="34.5" customHeight="1">
      <c r="A41" s="137" t="s">
        <v>29</v>
      </c>
      <c r="B41" s="137"/>
      <c r="C41" s="137"/>
      <c r="D41" s="25">
        <f>D175</f>
        <v>50000</v>
      </c>
      <c r="E41" s="1"/>
      <c r="F41" s="1"/>
      <c r="G41" s="1"/>
    </row>
    <row r="42" spans="1:7" ht="38.25" customHeight="1">
      <c r="A42" s="134" t="s">
        <v>30</v>
      </c>
      <c r="B42" s="134"/>
      <c r="C42" s="134"/>
      <c r="D42" s="134"/>
      <c r="E42" s="134"/>
      <c r="F42" s="134"/>
      <c r="G42" s="134"/>
    </row>
    <row r="43" spans="1:7" ht="53.25" customHeight="1">
      <c r="A43" s="127" t="s">
        <v>31</v>
      </c>
      <c r="B43" s="127"/>
      <c r="C43" s="127"/>
      <c r="D43" s="127"/>
      <c r="E43" s="127"/>
      <c r="F43" s="127"/>
      <c r="G43" s="127"/>
    </row>
    <row r="44" spans="1:7" ht="32.25" customHeight="1">
      <c r="A44" s="137" t="s">
        <v>32</v>
      </c>
      <c r="B44" s="137"/>
      <c r="C44" s="137"/>
      <c r="D44" s="137"/>
      <c r="E44" s="137"/>
      <c r="F44" s="137"/>
      <c r="G44" s="137"/>
    </row>
    <row r="45" spans="1:7" ht="28.5" customHeight="1">
      <c r="A45" s="127" t="s">
        <v>33</v>
      </c>
      <c r="B45" s="127"/>
      <c r="C45" s="127"/>
      <c r="D45" s="127"/>
      <c r="E45" s="127"/>
      <c r="F45" s="127"/>
      <c r="G45" s="127"/>
    </row>
    <row r="46" spans="1:7" ht="15.6">
      <c r="A46" s="143"/>
      <c r="B46" s="143"/>
      <c r="C46" s="143"/>
      <c r="D46" s="143"/>
      <c r="E46" s="143"/>
      <c r="F46" s="143"/>
      <c r="G46" s="143"/>
    </row>
    <row r="47" spans="1:7" s="23" customFormat="1" ht="29.25" customHeight="1">
      <c r="A47" s="144" t="s">
        <v>34</v>
      </c>
      <c r="B47" s="144"/>
      <c r="C47" s="144"/>
      <c r="D47" s="144"/>
      <c r="E47" s="144"/>
      <c r="F47" s="144"/>
      <c r="G47" s="144"/>
    </row>
    <row r="48" spans="1:7" ht="36.75" customHeight="1">
      <c r="A48" s="13" t="s">
        <v>35</v>
      </c>
      <c r="B48" s="128" t="s">
        <v>36</v>
      </c>
      <c r="C48" s="128"/>
      <c r="D48" s="128"/>
      <c r="E48" s="128"/>
      <c r="F48" s="128"/>
      <c r="G48" s="128"/>
    </row>
    <row r="49" spans="1:7" ht="28.5" customHeight="1">
      <c r="A49" s="141" t="s">
        <v>209</v>
      </c>
      <c r="B49" s="141"/>
      <c r="C49" s="141"/>
      <c r="D49" s="141"/>
      <c r="E49" s="141"/>
      <c r="F49" s="141"/>
      <c r="G49" s="141"/>
    </row>
    <row r="50" spans="1:7" ht="28.5" customHeight="1">
      <c r="A50" s="145" t="s">
        <v>37</v>
      </c>
      <c r="B50" s="145"/>
      <c r="C50" s="145"/>
      <c r="D50" s="145"/>
      <c r="E50" s="145"/>
      <c r="F50" s="145"/>
      <c r="G50" s="145"/>
    </row>
    <row r="51" spans="1:7" ht="28.5" customHeight="1">
      <c r="A51" s="141" t="s">
        <v>38</v>
      </c>
      <c r="B51" s="141"/>
      <c r="C51" s="141"/>
      <c r="D51" s="141"/>
      <c r="E51" s="141"/>
      <c r="F51" s="141"/>
      <c r="G51" s="141"/>
    </row>
    <row r="52" spans="1:7" ht="28.5" customHeight="1">
      <c r="A52" s="141" t="s">
        <v>39</v>
      </c>
      <c r="B52" s="141"/>
      <c r="C52" s="141"/>
      <c r="D52" s="141"/>
      <c r="E52" s="141"/>
      <c r="F52" s="141"/>
      <c r="G52" s="141"/>
    </row>
    <row r="53" spans="1:7" ht="28.5" customHeight="1">
      <c r="A53" s="142" t="s">
        <v>40</v>
      </c>
      <c r="B53" s="142"/>
      <c r="C53" s="142"/>
      <c r="D53" s="142"/>
      <c r="E53" s="142"/>
      <c r="F53" s="142"/>
      <c r="G53" s="142"/>
    </row>
    <row r="54" spans="1:7" ht="28.5" customHeight="1">
      <c r="A54" s="142" t="s">
        <v>41</v>
      </c>
      <c r="B54" s="142"/>
      <c r="C54" s="142"/>
      <c r="D54" s="142"/>
      <c r="E54" s="142"/>
      <c r="F54" s="142"/>
      <c r="G54" s="142"/>
    </row>
    <row r="55" spans="1:7" ht="39.75" customHeight="1">
      <c r="A55" s="26" t="s">
        <v>42</v>
      </c>
      <c r="B55" s="139" t="s">
        <v>43</v>
      </c>
      <c r="C55" s="139"/>
      <c r="D55" s="139"/>
      <c r="E55" s="139"/>
      <c r="F55" s="139"/>
      <c r="G55" s="139"/>
    </row>
    <row r="56" spans="1:7" ht="87" customHeight="1">
      <c r="A56" s="140" t="s">
        <v>211</v>
      </c>
      <c r="B56" s="140"/>
      <c r="C56" s="140"/>
      <c r="D56" s="140"/>
      <c r="E56" s="140"/>
      <c r="F56" s="140"/>
      <c r="G56" s="140"/>
    </row>
    <row r="57" spans="1:7" ht="30" customHeight="1">
      <c r="A57" s="148" t="s">
        <v>44</v>
      </c>
      <c r="B57" s="148"/>
      <c r="C57" s="148"/>
      <c r="D57" s="148"/>
      <c r="E57" s="148"/>
      <c r="F57" s="148"/>
      <c r="G57" s="148"/>
    </row>
    <row r="58" spans="1:7" ht="31.8" customHeight="1">
      <c r="A58" s="149" t="s">
        <v>210</v>
      </c>
      <c r="B58" s="149"/>
      <c r="C58" s="149"/>
      <c r="D58" s="149"/>
      <c r="E58" s="149"/>
      <c r="F58" s="149"/>
      <c r="G58" s="149"/>
    </row>
    <row r="59" spans="1:7" ht="53.4" customHeight="1">
      <c r="A59" s="140" t="s">
        <v>192</v>
      </c>
      <c r="B59" s="140"/>
      <c r="C59" s="140"/>
      <c r="D59" s="140"/>
      <c r="E59" s="140"/>
      <c r="F59" s="140"/>
      <c r="G59" s="140"/>
    </row>
    <row r="60" spans="1:7">
      <c r="A60" s="27"/>
      <c r="B60" s="28"/>
      <c r="C60" s="29"/>
      <c r="D60" s="29"/>
      <c r="E60" s="29"/>
      <c r="F60" s="29"/>
      <c r="G60" s="30"/>
    </row>
    <row r="61" spans="1:7" ht="54" customHeight="1">
      <c r="A61" s="137" t="s">
        <v>45</v>
      </c>
      <c r="B61" s="137"/>
      <c r="C61" s="56" t="s">
        <v>46</v>
      </c>
      <c r="D61" s="56" t="s">
        <v>47</v>
      </c>
      <c r="E61" s="56" t="s">
        <v>48</v>
      </c>
      <c r="F61" s="56" t="s">
        <v>49</v>
      </c>
      <c r="G61" s="56" t="s">
        <v>48</v>
      </c>
    </row>
    <row r="62" spans="1:7" ht="21.6">
      <c r="A62" s="57">
        <v>1</v>
      </c>
      <c r="B62" s="57">
        <v>2</v>
      </c>
      <c r="C62" s="57">
        <v>3</v>
      </c>
      <c r="D62" s="57">
        <v>4</v>
      </c>
      <c r="E62" s="57">
        <v>5</v>
      </c>
      <c r="F62" s="57">
        <v>6</v>
      </c>
      <c r="G62" s="57">
        <v>7</v>
      </c>
    </row>
    <row r="63" spans="1:7" ht="47.25" customHeight="1">
      <c r="A63" s="58">
        <v>1</v>
      </c>
      <c r="B63" s="59" t="s">
        <v>50</v>
      </c>
      <c r="C63" s="60"/>
      <c r="D63" s="61"/>
      <c r="E63" s="62">
        <f>C63*D63</f>
        <v>0</v>
      </c>
      <c r="F63" s="62">
        <f>E63*0.34</f>
        <v>0</v>
      </c>
      <c r="G63" s="63">
        <f>E63+F63</f>
        <v>0</v>
      </c>
    </row>
    <row r="64" spans="1:7" ht="27.75" customHeight="1">
      <c r="A64" s="31"/>
      <c r="B64" s="31" t="s">
        <v>51</v>
      </c>
      <c r="C64" s="31"/>
      <c r="D64" s="31"/>
      <c r="E64" s="31"/>
      <c r="F64" s="31"/>
      <c r="G64" s="64">
        <f>G63</f>
        <v>0</v>
      </c>
    </row>
    <row r="65" spans="1:9" ht="29.25" customHeight="1">
      <c r="A65" s="32"/>
      <c r="B65" s="33"/>
      <c r="C65" s="33"/>
      <c r="D65" s="33"/>
      <c r="E65" s="33"/>
      <c r="F65" s="33"/>
      <c r="G65" s="34"/>
      <c r="H65" s="35"/>
      <c r="I65" s="35"/>
    </row>
    <row r="66" spans="1:9" ht="24.75" customHeight="1">
      <c r="A66" s="26" t="s">
        <v>52</v>
      </c>
      <c r="B66" s="139" t="s">
        <v>53</v>
      </c>
      <c r="C66" s="139"/>
      <c r="D66" s="139"/>
      <c r="E66" s="139"/>
      <c r="F66" s="139"/>
      <c r="G66" s="139"/>
    </row>
    <row r="67" spans="1:9" ht="350.4" customHeight="1">
      <c r="A67" s="126" t="s">
        <v>213</v>
      </c>
      <c r="B67" s="126"/>
      <c r="C67" s="126"/>
      <c r="D67" s="126"/>
      <c r="E67" s="126"/>
      <c r="F67" s="126"/>
      <c r="G67" s="126"/>
    </row>
    <row r="68" spans="1:9" ht="66" customHeight="1">
      <c r="A68" s="126" t="s">
        <v>193</v>
      </c>
      <c r="B68" s="126"/>
      <c r="C68" s="126"/>
      <c r="D68" s="126"/>
      <c r="E68" s="126"/>
      <c r="F68" s="126"/>
      <c r="G68" s="126"/>
    </row>
    <row r="69" spans="1:9" ht="46.5" customHeight="1">
      <c r="A69" s="126" t="s">
        <v>212</v>
      </c>
      <c r="B69" s="126"/>
      <c r="C69" s="126"/>
      <c r="D69" s="126"/>
      <c r="E69" s="126"/>
      <c r="F69" s="126"/>
      <c r="G69" s="126"/>
    </row>
    <row r="70" spans="1:9" ht="57.75" customHeight="1">
      <c r="A70" s="126" t="s">
        <v>54</v>
      </c>
      <c r="B70" s="126"/>
      <c r="C70" s="126"/>
      <c r="D70" s="126"/>
      <c r="E70" s="126"/>
      <c r="F70" s="126"/>
      <c r="G70" s="126"/>
    </row>
    <row r="71" spans="1:9" ht="51.75" customHeight="1">
      <c r="A71" s="126" t="s">
        <v>55</v>
      </c>
      <c r="B71" s="126"/>
      <c r="C71" s="126"/>
      <c r="D71" s="126"/>
      <c r="E71" s="126"/>
      <c r="F71" s="126"/>
      <c r="G71" s="126"/>
    </row>
    <row r="72" spans="1:9" ht="25.5" customHeight="1">
      <c r="A72" s="36"/>
      <c r="B72" s="36"/>
      <c r="C72" s="36"/>
      <c r="D72" s="36"/>
      <c r="E72" s="36"/>
      <c r="F72" s="36"/>
      <c r="G72" s="36"/>
    </row>
    <row r="73" spans="1:9" s="23" customFormat="1" ht="35.25" customHeight="1">
      <c r="A73" s="37">
        <v>4</v>
      </c>
      <c r="B73" s="146" t="s">
        <v>56</v>
      </c>
      <c r="C73" s="146"/>
      <c r="D73" s="38"/>
      <c r="E73" s="38"/>
      <c r="F73" s="38"/>
      <c r="G73" s="22"/>
    </row>
    <row r="74" spans="1:9" ht="30" customHeight="1">
      <c r="A74" s="147" t="s">
        <v>57</v>
      </c>
      <c r="B74" s="147"/>
      <c r="C74" s="147"/>
      <c r="D74" s="147"/>
      <c r="E74" s="147"/>
      <c r="F74" s="147"/>
      <c r="G74" s="147"/>
    </row>
    <row r="75" spans="1:9" s="39" customFormat="1" ht="28.5" customHeight="1">
      <c r="A75" s="65"/>
      <c r="B75" s="65"/>
      <c r="C75" s="66" t="s">
        <v>58</v>
      </c>
      <c r="D75" s="65"/>
      <c r="E75" s="65"/>
      <c r="F75" s="65"/>
      <c r="G75" s="65"/>
    </row>
    <row r="76" spans="1:9" s="40" customFormat="1" ht="42">
      <c r="A76" s="67" t="s">
        <v>59</v>
      </c>
      <c r="B76" s="58" t="s">
        <v>60</v>
      </c>
      <c r="C76" s="58" t="s">
        <v>61</v>
      </c>
      <c r="D76" s="68"/>
      <c r="E76" s="68"/>
      <c r="F76" s="68"/>
      <c r="G76" s="68"/>
    </row>
    <row r="77" spans="1:9" s="41" customFormat="1" ht="21.6">
      <c r="A77" s="69">
        <v>1</v>
      </c>
      <c r="B77" s="69">
        <v>2</v>
      </c>
      <c r="C77" s="69">
        <v>3</v>
      </c>
      <c r="D77" s="70"/>
      <c r="E77" s="70"/>
      <c r="F77" s="70"/>
      <c r="G77" s="70"/>
    </row>
    <row r="78" spans="1:9" s="41" customFormat="1" ht="42">
      <c r="A78" s="58">
        <v>1</v>
      </c>
      <c r="B78" s="71" t="s">
        <v>62</v>
      </c>
      <c r="C78" s="72">
        <v>15990</v>
      </c>
      <c r="D78" s="70"/>
      <c r="E78" s="70"/>
      <c r="F78" s="70"/>
      <c r="G78" s="70"/>
    </row>
    <row r="79" spans="1:9" s="39" customFormat="1" ht="21.6">
      <c r="A79" s="73"/>
      <c r="B79" s="12" t="s">
        <v>63</v>
      </c>
      <c r="C79" s="74">
        <f>SUM(C78:C78)</f>
        <v>15990</v>
      </c>
      <c r="D79" s="19"/>
      <c r="E79" s="19"/>
      <c r="F79" s="19"/>
      <c r="G79" s="19"/>
    </row>
    <row r="80" spans="1:9" s="41" customFormat="1" ht="23.25" customHeight="1">
      <c r="A80" s="70"/>
      <c r="B80" s="75"/>
      <c r="C80" s="75"/>
      <c r="D80" s="70"/>
      <c r="E80" s="70"/>
      <c r="F80" s="70"/>
      <c r="G80" s="70"/>
    </row>
    <row r="81" spans="1:255" s="39" customFormat="1" ht="21.75" customHeight="1">
      <c r="A81" s="147" t="s">
        <v>64</v>
      </c>
      <c r="B81" s="147"/>
      <c r="C81" s="147"/>
      <c r="D81" s="147"/>
      <c r="E81" s="147"/>
      <c r="F81" s="147"/>
      <c r="G81" s="147"/>
      <c r="H81" s="35"/>
      <c r="I81" s="35"/>
      <c r="J81" s="35"/>
      <c r="K81" s="35"/>
      <c r="L81" s="35"/>
      <c r="M81" s="35"/>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150"/>
      <c r="FE81" s="150"/>
      <c r="FF81" s="150"/>
      <c r="FG81" s="150"/>
      <c r="FH81" s="150"/>
      <c r="FI81" s="150"/>
      <c r="FJ81" s="150"/>
      <c r="FK81" s="150"/>
      <c r="FL81" s="150"/>
      <c r="FM81" s="150"/>
      <c r="FN81" s="150"/>
      <c r="FO81" s="150"/>
      <c r="FP81" s="150"/>
      <c r="FQ81" s="150"/>
      <c r="FR81" s="150"/>
      <c r="FS81" s="150"/>
      <c r="FT81" s="150"/>
      <c r="FU81" s="150"/>
      <c r="FV81" s="150"/>
      <c r="FW81" s="150"/>
      <c r="FX81" s="150"/>
      <c r="FY81" s="150"/>
      <c r="FZ81" s="150"/>
      <c r="GA81" s="150"/>
      <c r="GB81" s="150"/>
      <c r="GC81" s="150"/>
      <c r="GD81" s="150"/>
      <c r="GE81" s="150"/>
      <c r="GF81" s="150"/>
      <c r="GG81" s="150"/>
      <c r="GH81" s="150"/>
      <c r="GI81" s="150"/>
      <c r="GJ81" s="150"/>
      <c r="GK81" s="150"/>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c r="IN81" s="150"/>
      <c r="IO81" s="150"/>
      <c r="IP81" s="150"/>
      <c r="IQ81" s="150"/>
      <c r="IR81" s="150"/>
      <c r="IS81" s="150"/>
      <c r="IT81" s="150"/>
      <c r="IU81" s="150"/>
    </row>
    <row r="82" spans="1:255" s="39" customFormat="1" ht="18" customHeight="1">
      <c r="A82" s="19"/>
      <c r="B82" s="19"/>
      <c r="C82" s="19"/>
      <c r="D82" s="1"/>
      <c r="E82" s="19"/>
      <c r="F82" s="76" t="s">
        <v>65</v>
      </c>
      <c r="G82" s="19"/>
    </row>
    <row r="83" spans="1:255" s="39" customFormat="1" ht="20.25" customHeight="1">
      <c r="A83" s="151" t="s">
        <v>59</v>
      </c>
      <c r="B83" s="151" t="s">
        <v>66</v>
      </c>
      <c r="C83" s="151" t="s">
        <v>61</v>
      </c>
      <c r="D83" s="151" t="s">
        <v>67</v>
      </c>
      <c r="E83" s="151"/>
      <c r="F83" s="151"/>
      <c r="G83" s="19"/>
    </row>
    <row r="84" spans="1:255" s="39" customFormat="1" ht="72">
      <c r="A84" s="151"/>
      <c r="B84" s="151"/>
      <c r="C84" s="151"/>
      <c r="D84" s="77" t="s">
        <v>68</v>
      </c>
      <c r="E84" s="77" t="s">
        <v>69</v>
      </c>
      <c r="F84" s="77" t="s">
        <v>70</v>
      </c>
      <c r="G84" s="19"/>
    </row>
    <row r="85" spans="1:255" s="39" customFormat="1" ht="21.6">
      <c r="A85" s="78">
        <v>1</v>
      </c>
      <c r="B85" s="57">
        <v>2</v>
      </c>
      <c r="C85" s="57">
        <v>3</v>
      </c>
      <c r="D85" s="57">
        <v>4</v>
      </c>
      <c r="E85" s="57">
        <v>5</v>
      </c>
      <c r="F85" s="57">
        <v>6</v>
      </c>
      <c r="G85" s="19"/>
    </row>
    <row r="86" spans="1:255" s="39" customFormat="1" ht="30" customHeight="1">
      <c r="A86" s="58">
        <v>1</v>
      </c>
      <c r="B86" s="71" t="s">
        <v>71</v>
      </c>
      <c r="C86" s="17">
        <f>C128</f>
        <v>5000</v>
      </c>
      <c r="D86" s="72"/>
      <c r="E86" s="79">
        <f t="shared" ref="E86:E93" si="0">IF(D86=0,0,D86/$D$94)</f>
        <v>0</v>
      </c>
      <c r="F86" s="17">
        <f t="shared" ref="F86:F93" si="1">C86-D86</f>
        <v>5000</v>
      </c>
      <c r="G86" s="19"/>
    </row>
    <row r="87" spans="1:255" s="39" customFormat="1" ht="40.5" customHeight="1">
      <c r="A87" s="58">
        <v>2</v>
      </c>
      <c r="B87" s="71" t="s">
        <v>62</v>
      </c>
      <c r="C87" s="17">
        <f>C78</f>
        <v>15990</v>
      </c>
      <c r="D87" s="72">
        <v>15990</v>
      </c>
      <c r="E87" s="79">
        <f t="shared" si="0"/>
        <v>4.5685714285714288E-2</v>
      </c>
      <c r="F87" s="17">
        <f t="shared" si="1"/>
        <v>0</v>
      </c>
      <c r="G87" s="19"/>
    </row>
    <row r="88" spans="1:255" s="39" customFormat="1" ht="44.25" customHeight="1">
      <c r="A88" s="58">
        <v>3</v>
      </c>
      <c r="B88" s="71" t="s">
        <v>72</v>
      </c>
      <c r="C88" s="17">
        <f>C129</f>
        <v>15000</v>
      </c>
      <c r="D88" s="72">
        <v>15000</v>
      </c>
      <c r="E88" s="79">
        <f t="shared" si="0"/>
        <v>4.2857142857142858E-2</v>
      </c>
      <c r="F88" s="17">
        <f t="shared" si="1"/>
        <v>0</v>
      </c>
      <c r="G88" s="19"/>
    </row>
    <row r="89" spans="1:255" s="39" customFormat="1" ht="30" customHeight="1">
      <c r="A89" s="58">
        <v>4</v>
      </c>
      <c r="B89" s="71" t="s">
        <v>73</v>
      </c>
      <c r="C89" s="17">
        <f>D121</f>
        <v>318610</v>
      </c>
      <c r="D89" s="72">
        <v>318610</v>
      </c>
      <c r="E89" s="79">
        <f t="shared" si="0"/>
        <v>0.91031428571428574</v>
      </c>
      <c r="F89" s="17">
        <f t="shared" si="1"/>
        <v>0</v>
      </c>
      <c r="G89" s="19"/>
    </row>
    <row r="90" spans="1:255" s="39" customFormat="1" ht="30" customHeight="1">
      <c r="A90" s="58">
        <v>5</v>
      </c>
      <c r="B90" s="71" t="s">
        <v>74</v>
      </c>
      <c r="C90" s="17">
        <f>F142</f>
        <v>400</v>
      </c>
      <c r="D90" s="72">
        <v>400</v>
      </c>
      <c r="E90" s="79">
        <f t="shared" si="0"/>
        <v>1.1428571428571429E-3</v>
      </c>
      <c r="F90" s="17">
        <f t="shared" si="1"/>
        <v>0</v>
      </c>
      <c r="G90" s="19"/>
    </row>
    <row r="91" spans="1:255" s="39" customFormat="1" ht="26.25" customHeight="1">
      <c r="A91" s="58">
        <v>6</v>
      </c>
      <c r="B91" s="71" t="s">
        <v>75</v>
      </c>
      <c r="C91" s="17">
        <f>C79-C78</f>
        <v>0</v>
      </c>
      <c r="D91" s="72"/>
      <c r="E91" s="79">
        <f t="shared" si="0"/>
        <v>0</v>
      </c>
      <c r="F91" s="17">
        <f t="shared" si="1"/>
        <v>0</v>
      </c>
      <c r="G91" s="19"/>
    </row>
    <row r="92" spans="1:255" s="39" customFormat="1" ht="33.75" customHeight="1">
      <c r="A92" s="58">
        <v>7</v>
      </c>
      <c r="B92" s="71" t="s">
        <v>76</v>
      </c>
      <c r="C92" s="17">
        <f>G64</f>
        <v>0</v>
      </c>
      <c r="D92" s="72"/>
      <c r="E92" s="79">
        <f t="shared" si="0"/>
        <v>0</v>
      </c>
      <c r="F92" s="17">
        <f t="shared" si="1"/>
        <v>0</v>
      </c>
      <c r="G92" s="19"/>
    </row>
    <row r="93" spans="1:255" s="39" customFormat="1" ht="30" customHeight="1">
      <c r="A93" s="58">
        <v>8</v>
      </c>
      <c r="B93" s="71" t="s">
        <v>77</v>
      </c>
      <c r="C93" s="17">
        <f>C133-C129-C128</f>
        <v>2500</v>
      </c>
      <c r="D93" s="72"/>
      <c r="E93" s="79">
        <f t="shared" si="0"/>
        <v>0</v>
      </c>
      <c r="F93" s="17">
        <f t="shared" si="1"/>
        <v>2500</v>
      </c>
      <c r="G93" s="19"/>
    </row>
    <row r="94" spans="1:255" s="40" customFormat="1" ht="21.6">
      <c r="A94" s="80"/>
      <c r="B94" s="81" t="s">
        <v>78</v>
      </c>
      <c r="C94" s="17">
        <f>SUM(C86:C93)</f>
        <v>357500</v>
      </c>
      <c r="D94" s="17">
        <f>SUM(D86:D93)</f>
        <v>350000</v>
      </c>
      <c r="E94" s="79">
        <v>1</v>
      </c>
      <c r="F94" s="17">
        <f>SUM(F86:F93)</f>
        <v>7500</v>
      </c>
      <c r="G94" s="68"/>
    </row>
    <row r="95" spans="1:255" s="42" customFormat="1" ht="26.25" customHeight="1">
      <c r="A95" s="82"/>
      <c r="B95" s="82"/>
      <c r="C95" s="82"/>
      <c r="D95" s="82"/>
      <c r="E95" s="82"/>
      <c r="F95" s="82"/>
      <c r="G95" s="82"/>
    </row>
    <row r="96" spans="1:255" s="42" customFormat="1">
      <c r="A96" s="68"/>
      <c r="B96" s="152" t="s">
        <v>79</v>
      </c>
      <c r="C96" s="152"/>
      <c r="D96" s="152"/>
      <c r="E96" s="152"/>
      <c r="F96" s="152"/>
      <c r="G96" s="82"/>
    </row>
    <row r="97" spans="1:255" s="42" customFormat="1" ht="39.75" customHeight="1">
      <c r="A97" s="68"/>
      <c r="B97" s="152" t="s">
        <v>80</v>
      </c>
      <c r="C97" s="152"/>
      <c r="D97" s="152"/>
      <c r="E97" s="152"/>
      <c r="F97" s="152"/>
      <c r="G97" s="82"/>
    </row>
    <row r="98" spans="1:255" s="42" customFormat="1" ht="18" customHeight="1">
      <c r="A98" s="68"/>
      <c r="B98" s="152" t="s">
        <v>81</v>
      </c>
      <c r="C98" s="152"/>
      <c r="D98" s="152"/>
      <c r="E98" s="152"/>
      <c r="F98" s="152"/>
      <c r="G98" s="82"/>
    </row>
    <row r="99" spans="1:255" s="42" customFormat="1" ht="28.5" customHeight="1">
      <c r="A99" s="68"/>
      <c r="B99" s="152" t="s">
        <v>82</v>
      </c>
      <c r="C99" s="152"/>
      <c r="D99" s="152"/>
      <c r="E99" s="152"/>
      <c r="F99" s="152"/>
      <c r="G99" s="82"/>
    </row>
    <row r="100" spans="1:255" s="42" customFormat="1" ht="17.25" customHeight="1">
      <c r="A100" s="68"/>
      <c r="B100" s="152" t="s">
        <v>83</v>
      </c>
      <c r="C100" s="152"/>
      <c r="D100" s="152"/>
      <c r="E100" s="152"/>
      <c r="F100" s="152"/>
      <c r="G100" s="82"/>
    </row>
    <row r="101" spans="1:255" s="42" customFormat="1" ht="28.5" customHeight="1">
      <c r="A101" s="68"/>
      <c r="B101" s="152" t="s">
        <v>84</v>
      </c>
      <c r="C101" s="152"/>
      <c r="D101" s="152"/>
      <c r="E101" s="152"/>
      <c r="F101" s="152"/>
      <c r="G101" s="82"/>
    </row>
    <row r="102" spans="1:255" s="42" customFormat="1" ht="20.25" customHeight="1">
      <c r="A102" s="68"/>
      <c r="B102" s="152" t="s">
        <v>85</v>
      </c>
      <c r="C102" s="152"/>
      <c r="D102" s="152"/>
      <c r="E102" s="152"/>
      <c r="F102" s="152"/>
      <c r="G102" s="82"/>
    </row>
    <row r="103" spans="1:255" s="42" customFormat="1" ht="25.5" customHeight="1">
      <c r="A103" s="82"/>
      <c r="B103" s="82"/>
      <c r="C103" s="82"/>
      <c r="D103" s="82"/>
      <c r="E103" s="82"/>
      <c r="F103" s="82"/>
      <c r="G103" s="82"/>
    </row>
    <row r="104" spans="1:255" s="39" customFormat="1" ht="21.75" customHeight="1">
      <c r="A104" s="147" t="s">
        <v>86</v>
      </c>
      <c r="B104" s="147"/>
      <c r="C104" s="147"/>
      <c r="D104" s="147"/>
      <c r="E104" s="147"/>
      <c r="F104" s="147"/>
      <c r="G104" s="147"/>
      <c r="H104" s="35"/>
      <c r="I104" s="35"/>
      <c r="J104" s="35"/>
      <c r="K104" s="35"/>
      <c r="L104" s="35"/>
      <c r="M104" s="35"/>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c r="BI104" s="150"/>
      <c r="BJ104" s="150"/>
      <c r="BK104" s="150"/>
      <c r="BL104" s="150"/>
      <c r="BM104" s="150"/>
      <c r="BN104" s="150"/>
      <c r="BO104" s="150"/>
      <c r="BP104" s="150"/>
      <c r="BQ104" s="150"/>
      <c r="BR104" s="150"/>
      <c r="BS104" s="150"/>
      <c r="BT104" s="150"/>
      <c r="BU104" s="150"/>
      <c r="BV104" s="150"/>
      <c r="BW104" s="150"/>
      <c r="BX104" s="150"/>
      <c r="BY104" s="150"/>
      <c r="BZ104" s="150"/>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0"/>
      <c r="CW104" s="150"/>
      <c r="CX104" s="150"/>
      <c r="CY104" s="150"/>
      <c r="CZ104" s="150"/>
      <c r="DA104" s="150"/>
      <c r="DB104" s="150"/>
      <c r="DC104" s="150"/>
      <c r="DD104" s="150"/>
      <c r="DE104" s="150"/>
      <c r="DF104" s="150"/>
      <c r="DG104" s="150"/>
      <c r="DH104" s="150"/>
      <c r="DI104" s="150"/>
      <c r="DJ104" s="150"/>
      <c r="DK104" s="150"/>
      <c r="DL104" s="150"/>
      <c r="DM104" s="150"/>
      <c r="DN104" s="150"/>
      <c r="DO104" s="150"/>
      <c r="DP104" s="150"/>
      <c r="DQ104" s="150"/>
      <c r="DR104" s="150"/>
      <c r="DS104" s="150"/>
      <c r="DT104" s="150"/>
      <c r="DU104" s="150"/>
      <c r="DV104" s="150"/>
      <c r="DW104" s="150"/>
      <c r="DX104" s="150"/>
      <c r="DY104" s="150"/>
      <c r="DZ104" s="150"/>
      <c r="EA104" s="150"/>
      <c r="EB104" s="150"/>
      <c r="EC104" s="150"/>
      <c r="ED104" s="150"/>
      <c r="EE104" s="150"/>
      <c r="EF104" s="150"/>
      <c r="EG104" s="150"/>
      <c r="EH104" s="150"/>
      <c r="EI104" s="150"/>
      <c r="EJ104" s="150"/>
      <c r="EK104" s="150"/>
      <c r="EL104" s="150"/>
      <c r="EM104" s="150"/>
      <c r="EN104" s="150"/>
      <c r="EO104" s="150"/>
      <c r="EP104" s="150"/>
      <c r="EQ104" s="150"/>
      <c r="ER104" s="150"/>
      <c r="ES104" s="150"/>
      <c r="ET104" s="150"/>
      <c r="EU104" s="150"/>
      <c r="EV104" s="150"/>
      <c r="EW104" s="150"/>
      <c r="EX104" s="150"/>
      <c r="EY104" s="150"/>
      <c r="EZ104" s="150"/>
      <c r="FA104" s="150"/>
      <c r="FB104" s="150"/>
      <c r="FC104" s="150"/>
      <c r="FD104" s="150"/>
      <c r="FE104" s="150"/>
      <c r="FF104" s="150"/>
      <c r="FG104" s="150"/>
      <c r="FH104" s="150"/>
      <c r="FI104" s="150"/>
      <c r="FJ104" s="150"/>
      <c r="FK104" s="150"/>
      <c r="FL104" s="150"/>
      <c r="FM104" s="150"/>
      <c r="FN104" s="150"/>
      <c r="FO104" s="150"/>
      <c r="FP104" s="150"/>
      <c r="FQ104" s="150"/>
      <c r="FR104" s="150"/>
      <c r="FS104" s="150"/>
      <c r="FT104" s="150"/>
      <c r="FU104" s="150"/>
      <c r="FV104" s="150"/>
      <c r="FW104" s="150"/>
      <c r="FX104" s="150"/>
      <c r="FY104" s="150"/>
      <c r="FZ104" s="150"/>
      <c r="GA104" s="150"/>
      <c r="GB104" s="150"/>
      <c r="GC104" s="150"/>
      <c r="GD104" s="150"/>
      <c r="GE104" s="150"/>
      <c r="GF104" s="150"/>
      <c r="GG104" s="150"/>
      <c r="GH104" s="150"/>
      <c r="GI104" s="150"/>
      <c r="GJ104" s="150"/>
      <c r="GK104" s="150"/>
      <c r="GL104" s="150"/>
      <c r="GM104" s="150"/>
      <c r="GN104" s="150"/>
      <c r="GO104" s="150"/>
      <c r="GP104" s="150"/>
      <c r="GQ104" s="150"/>
      <c r="GR104" s="150"/>
      <c r="GS104" s="150"/>
      <c r="GT104" s="150"/>
      <c r="GU104" s="150"/>
      <c r="GV104" s="150"/>
      <c r="GW104" s="150"/>
      <c r="GX104" s="150"/>
      <c r="GY104" s="150"/>
      <c r="GZ104" s="150"/>
      <c r="HA104" s="150"/>
      <c r="HB104" s="150"/>
      <c r="HC104" s="150"/>
      <c r="HD104" s="150"/>
      <c r="HE104" s="150"/>
      <c r="HF104" s="150"/>
      <c r="HG104" s="150"/>
      <c r="HH104" s="150"/>
      <c r="HI104" s="150"/>
      <c r="HJ104" s="150"/>
      <c r="HK104" s="150"/>
      <c r="HL104" s="150"/>
      <c r="HM104" s="150"/>
      <c r="HN104" s="150"/>
      <c r="HO104" s="150"/>
      <c r="HP104" s="150"/>
      <c r="HQ104" s="150"/>
      <c r="HR104" s="150"/>
      <c r="HS104" s="150"/>
      <c r="HT104" s="150"/>
      <c r="HU104" s="150"/>
      <c r="HV104" s="150"/>
      <c r="HW104" s="150"/>
      <c r="HX104" s="150"/>
      <c r="HY104" s="150"/>
      <c r="HZ104" s="150"/>
      <c r="IA104" s="150"/>
      <c r="IB104" s="150"/>
      <c r="IC104" s="150"/>
      <c r="ID104" s="150"/>
      <c r="IE104" s="150"/>
      <c r="IF104" s="150"/>
      <c r="IG104" s="150"/>
      <c r="IH104" s="150"/>
      <c r="II104" s="150"/>
      <c r="IJ104" s="150"/>
      <c r="IK104" s="150"/>
      <c r="IL104" s="150"/>
      <c r="IM104" s="150"/>
      <c r="IN104" s="150"/>
      <c r="IO104" s="150"/>
      <c r="IP104" s="150"/>
      <c r="IQ104" s="150"/>
      <c r="IR104" s="150"/>
      <c r="IS104" s="150"/>
      <c r="IT104" s="150"/>
      <c r="IU104" s="150"/>
    </row>
    <row r="105" spans="1:255" s="39" customFormat="1" ht="18" customHeight="1">
      <c r="A105" s="36"/>
      <c r="B105" s="44" t="s">
        <v>87</v>
      </c>
      <c r="C105" s="45"/>
      <c r="D105" s="45"/>
      <c r="E105" s="45"/>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6"/>
      <c r="EN105" s="46"/>
      <c r="EO105" s="46"/>
      <c r="EP105" s="46"/>
      <c r="EQ105" s="46"/>
      <c r="ER105" s="46"/>
      <c r="ES105" s="46"/>
      <c r="ET105" s="46"/>
      <c r="EU105" s="46"/>
      <c r="EV105" s="46"/>
      <c r="EW105" s="46"/>
      <c r="EX105" s="46"/>
      <c r="EY105" s="46"/>
      <c r="EZ105" s="46"/>
      <c r="FA105" s="46"/>
      <c r="FB105" s="46"/>
      <c r="FC105" s="46"/>
      <c r="FD105" s="46"/>
      <c r="FE105" s="46"/>
      <c r="FF105" s="46"/>
      <c r="FG105" s="46"/>
      <c r="FH105" s="46"/>
      <c r="FI105" s="46"/>
      <c r="FJ105" s="46"/>
      <c r="FK105" s="46"/>
      <c r="FL105" s="46"/>
      <c r="FM105" s="46"/>
      <c r="FN105" s="46"/>
      <c r="FO105" s="46"/>
      <c r="FP105" s="46"/>
      <c r="FQ105" s="46"/>
      <c r="FR105" s="46"/>
      <c r="FS105" s="46"/>
      <c r="FT105" s="46"/>
      <c r="FU105" s="46"/>
      <c r="FV105" s="46"/>
      <c r="FW105" s="46"/>
      <c r="FX105" s="46"/>
      <c r="FY105" s="46"/>
      <c r="FZ105" s="46"/>
      <c r="GA105" s="46"/>
      <c r="GB105" s="46"/>
      <c r="GC105" s="46"/>
      <c r="GD105" s="46"/>
      <c r="GE105" s="46"/>
      <c r="GF105" s="46"/>
      <c r="GG105" s="46"/>
      <c r="GH105" s="46"/>
      <c r="GI105" s="46"/>
      <c r="GJ105" s="46"/>
      <c r="GK105" s="46"/>
      <c r="GL105" s="46"/>
      <c r="GM105" s="46"/>
      <c r="GN105" s="46"/>
      <c r="GO105" s="46"/>
      <c r="GP105" s="46"/>
      <c r="GQ105" s="46"/>
      <c r="GR105" s="46"/>
      <c r="GS105" s="46"/>
      <c r="GT105" s="46"/>
      <c r="GU105" s="46"/>
      <c r="GV105" s="46"/>
      <c r="GW105" s="46"/>
      <c r="GX105" s="46"/>
      <c r="GY105" s="46"/>
      <c r="GZ105" s="46"/>
      <c r="HA105" s="46"/>
      <c r="HB105" s="46"/>
      <c r="HC105" s="46"/>
      <c r="HD105" s="46"/>
      <c r="HE105" s="46"/>
      <c r="HF105" s="46"/>
      <c r="HG105" s="46"/>
      <c r="HH105" s="46"/>
      <c r="HI105" s="46"/>
      <c r="HJ105" s="46"/>
      <c r="HK105" s="46"/>
      <c r="HL105" s="46"/>
      <c r="HM105" s="46"/>
      <c r="HN105" s="46"/>
      <c r="HO105" s="46"/>
      <c r="HP105" s="46"/>
      <c r="HQ105" s="46"/>
      <c r="HR105" s="46"/>
      <c r="HS105" s="46"/>
      <c r="HT105" s="46"/>
      <c r="HU105" s="46"/>
      <c r="HV105" s="46"/>
      <c r="HW105" s="46"/>
      <c r="HX105" s="46"/>
      <c r="HY105" s="46"/>
      <c r="HZ105" s="46"/>
      <c r="IA105" s="46"/>
      <c r="IB105" s="46"/>
      <c r="IC105" s="46"/>
      <c r="ID105" s="46"/>
      <c r="IE105" s="46"/>
      <c r="IF105" s="46"/>
      <c r="IG105" s="46"/>
      <c r="IH105" s="46"/>
      <c r="II105" s="46"/>
      <c r="IJ105" s="46"/>
      <c r="IK105" s="46"/>
      <c r="IL105" s="46"/>
      <c r="IM105" s="46"/>
      <c r="IN105" s="46"/>
      <c r="IO105" s="46"/>
      <c r="IP105" s="46"/>
      <c r="IQ105" s="46"/>
      <c r="IR105" s="46"/>
      <c r="IS105" s="46"/>
      <c r="IT105" s="46"/>
      <c r="IU105" s="46"/>
    </row>
    <row r="106" spans="1:255" s="39" customFormat="1" ht="18" customHeight="1">
      <c r="A106" s="36"/>
      <c r="B106" s="44" t="s">
        <v>88</v>
      </c>
      <c r="C106" s="45"/>
      <c r="D106" s="45"/>
      <c r="E106" s="45"/>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6"/>
      <c r="EN106" s="46"/>
      <c r="EO106" s="46"/>
      <c r="EP106" s="46"/>
      <c r="EQ106" s="46"/>
      <c r="ER106" s="46"/>
      <c r="ES106" s="46"/>
      <c r="ET106" s="46"/>
      <c r="EU106" s="46"/>
      <c r="EV106" s="46"/>
      <c r="EW106" s="46"/>
      <c r="EX106" s="46"/>
      <c r="EY106" s="46"/>
      <c r="EZ106" s="46"/>
      <c r="FA106" s="46"/>
      <c r="FB106" s="46"/>
      <c r="FC106" s="46"/>
      <c r="FD106" s="46"/>
      <c r="FE106" s="46"/>
      <c r="FF106" s="46"/>
      <c r="FG106" s="46"/>
      <c r="FH106" s="46"/>
      <c r="FI106" s="46"/>
      <c r="FJ106" s="46"/>
      <c r="FK106" s="46"/>
      <c r="FL106" s="46"/>
      <c r="FM106" s="46"/>
      <c r="FN106" s="46"/>
      <c r="FO106" s="46"/>
      <c r="FP106" s="46"/>
      <c r="FQ106" s="46"/>
      <c r="FR106" s="46"/>
      <c r="FS106" s="46"/>
      <c r="FT106" s="46"/>
      <c r="FU106" s="46"/>
      <c r="FV106" s="46"/>
      <c r="FW106" s="46"/>
      <c r="FX106" s="46"/>
      <c r="FY106" s="46"/>
      <c r="FZ106" s="46"/>
      <c r="GA106" s="46"/>
      <c r="GB106" s="46"/>
      <c r="GC106" s="46"/>
      <c r="GD106" s="46"/>
      <c r="GE106" s="46"/>
      <c r="GF106" s="46"/>
      <c r="GG106" s="46"/>
      <c r="GH106" s="46"/>
      <c r="GI106" s="46"/>
      <c r="GJ106" s="46"/>
      <c r="GK106" s="46"/>
      <c r="GL106" s="46"/>
      <c r="GM106" s="46"/>
      <c r="GN106" s="46"/>
      <c r="GO106" s="46"/>
      <c r="GP106" s="46"/>
      <c r="GQ106" s="46"/>
      <c r="GR106" s="46"/>
      <c r="GS106" s="46"/>
      <c r="GT106" s="46"/>
      <c r="GU106" s="46"/>
      <c r="GV106" s="46"/>
      <c r="GW106" s="46"/>
      <c r="GX106" s="46"/>
      <c r="GY106" s="46"/>
      <c r="GZ106" s="46"/>
      <c r="HA106" s="46"/>
      <c r="HB106" s="46"/>
      <c r="HC106" s="46"/>
      <c r="HD106" s="46"/>
      <c r="HE106" s="46"/>
      <c r="HF106" s="46"/>
      <c r="HG106" s="46"/>
      <c r="HH106" s="46"/>
      <c r="HI106" s="46"/>
      <c r="HJ106" s="46"/>
      <c r="HK106" s="46"/>
      <c r="HL106" s="46"/>
      <c r="HM106" s="46"/>
      <c r="HN106" s="46"/>
      <c r="HO106" s="46"/>
      <c r="HP106" s="46"/>
      <c r="HQ106" s="46"/>
      <c r="HR106" s="46"/>
      <c r="HS106" s="46"/>
      <c r="HT106" s="46"/>
      <c r="HU106" s="46"/>
      <c r="HV106" s="46"/>
      <c r="HW106" s="46"/>
      <c r="HX106" s="46"/>
      <c r="HY106" s="46"/>
      <c r="HZ106" s="46"/>
      <c r="IA106" s="46"/>
      <c r="IB106" s="46"/>
      <c r="IC106" s="46"/>
      <c r="ID106" s="46"/>
      <c r="IE106" s="46"/>
      <c r="IF106" s="46"/>
      <c r="IG106" s="46"/>
      <c r="IH106" s="46"/>
      <c r="II106" s="46"/>
      <c r="IJ106" s="46"/>
      <c r="IK106" s="46"/>
      <c r="IL106" s="46"/>
      <c r="IM106" s="46"/>
      <c r="IN106" s="46"/>
      <c r="IO106" s="46"/>
      <c r="IP106" s="46"/>
      <c r="IQ106" s="46"/>
      <c r="IR106" s="46"/>
      <c r="IS106" s="46"/>
      <c r="IT106" s="46"/>
      <c r="IU106" s="46"/>
    </row>
    <row r="107" spans="1:255" s="39" customFormat="1" ht="15.75" customHeight="1">
      <c r="A107" s="83"/>
      <c r="B107" s="83"/>
      <c r="C107" s="83"/>
      <c r="D107" s="76" t="s">
        <v>89</v>
      </c>
      <c r="E107" s="19"/>
      <c r="F107" s="19"/>
      <c r="G107" s="19"/>
    </row>
    <row r="108" spans="1:255" s="42" customFormat="1" ht="54.75" customHeight="1">
      <c r="A108" s="84" t="s">
        <v>59</v>
      </c>
      <c r="B108" s="84" t="s">
        <v>90</v>
      </c>
      <c r="C108" s="84" t="s">
        <v>91</v>
      </c>
      <c r="D108" s="84" t="s">
        <v>92</v>
      </c>
      <c r="E108" s="82"/>
      <c r="F108" s="82"/>
      <c r="G108" s="82"/>
    </row>
    <row r="109" spans="1:255" s="39" customFormat="1" ht="16.5" customHeight="1">
      <c r="A109" s="85">
        <v>1</v>
      </c>
      <c r="B109" s="85">
        <v>2</v>
      </c>
      <c r="C109" s="85">
        <v>3</v>
      </c>
      <c r="D109" s="85">
        <v>4</v>
      </c>
      <c r="E109" s="36"/>
      <c r="F109" s="19"/>
      <c r="G109" s="19"/>
    </row>
    <row r="110" spans="1:255" s="47" customFormat="1" ht="26.25" customHeight="1">
      <c r="A110" s="73">
        <v>1</v>
      </c>
      <c r="B110" s="86" t="s">
        <v>93</v>
      </c>
      <c r="C110" s="87" t="s">
        <v>94</v>
      </c>
      <c r="D110" s="88">
        <v>89999</v>
      </c>
      <c r="E110" s="36"/>
      <c r="F110" s="19"/>
      <c r="G110" s="19"/>
    </row>
    <row r="111" spans="1:255" s="47" customFormat="1" ht="26.25" customHeight="1">
      <c r="A111" s="73">
        <v>2</v>
      </c>
      <c r="B111" s="89" t="s">
        <v>95</v>
      </c>
      <c r="C111" s="87" t="s">
        <v>94</v>
      </c>
      <c r="D111" s="88">
        <v>55299</v>
      </c>
      <c r="E111" s="36"/>
      <c r="F111" s="19"/>
      <c r="G111" s="19"/>
    </row>
    <row r="112" spans="1:255" s="47" customFormat="1" ht="26.25" customHeight="1">
      <c r="A112" s="73">
        <v>3</v>
      </c>
      <c r="B112" s="89" t="s">
        <v>96</v>
      </c>
      <c r="C112" s="87" t="s">
        <v>94</v>
      </c>
      <c r="D112" s="88">
        <v>4000</v>
      </c>
      <c r="E112" s="36"/>
      <c r="F112" s="19"/>
      <c r="G112" s="19"/>
    </row>
    <row r="113" spans="1:255" s="47" customFormat="1" ht="26.25" customHeight="1">
      <c r="A113" s="73">
        <v>4</v>
      </c>
      <c r="B113" s="89" t="s">
        <v>97</v>
      </c>
      <c r="C113" s="87" t="s">
        <v>94</v>
      </c>
      <c r="D113" s="88">
        <v>61999</v>
      </c>
      <c r="E113" s="36"/>
      <c r="F113" s="19"/>
      <c r="G113" s="19"/>
    </row>
    <row r="114" spans="1:255" s="47" customFormat="1" ht="26.25" customHeight="1">
      <c r="A114" s="73">
        <v>5</v>
      </c>
      <c r="B114" s="89" t="s">
        <v>98</v>
      </c>
      <c r="C114" s="87" t="s">
        <v>94</v>
      </c>
      <c r="D114" s="88">
        <v>910</v>
      </c>
      <c r="E114" s="36"/>
      <c r="F114" s="19"/>
      <c r="G114" s="19"/>
    </row>
    <row r="115" spans="1:255" s="47" customFormat="1" ht="26.25" customHeight="1">
      <c r="A115" s="73">
        <v>6</v>
      </c>
      <c r="B115" s="89" t="s">
        <v>98</v>
      </c>
      <c r="C115" s="87" t="s">
        <v>94</v>
      </c>
      <c r="D115" s="88">
        <v>543</v>
      </c>
      <c r="E115" s="36"/>
      <c r="F115" s="19"/>
      <c r="G115" s="19"/>
    </row>
    <row r="116" spans="1:255" s="47" customFormat="1" ht="26.25" customHeight="1">
      <c r="A116" s="73">
        <v>7</v>
      </c>
      <c r="B116" s="89" t="s">
        <v>99</v>
      </c>
      <c r="C116" s="87" t="s">
        <v>94</v>
      </c>
      <c r="D116" s="88">
        <v>13463</v>
      </c>
      <c r="E116" s="36"/>
      <c r="F116" s="19"/>
      <c r="G116" s="19"/>
    </row>
    <row r="117" spans="1:255" s="47" customFormat="1" ht="26.25" customHeight="1">
      <c r="A117" s="73">
        <v>8</v>
      </c>
      <c r="B117" s="89" t="s">
        <v>100</v>
      </c>
      <c r="C117" s="87" t="s">
        <v>94</v>
      </c>
      <c r="D117" s="88">
        <v>49540</v>
      </c>
      <c r="E117" s="36"/>
      <c r="F117" s="19"/>
      <c r="G117" s="19"/>
    </row>
    <row r="118" spans="1:255" s="47" customFormat="1" ht="26.25" customHeight="1">
      <c r="A118" s="73">
        <v>9</v>
      </c>
      <c r="B118" s="89" t="s">
        <v>101</v>
      </c>
      <c r="C118" s="87" t="s">
        <v>94</v>
      </c>
      <c r="D118" s="88">
        <v>29759</v>
      </c>
      <c r="E118" s="36"/>
      <c r="F118" s="19"/>
      <c r="G118" s="19"/>
    </row>
    <row r="119" spans="1:255" s="47" customFormat="1" ht="26.25" customHeight="1">
      <c r="A119" s="73">
        <v>10</v>
      </c>
      <c r="B119" s="89" t="s">
        <v>102</v>
      </c>
      <c r="C119" s="87" t="s">
        <v>94</v>
      </c>
      <c r="D119" s="88">
        <v>4099</v>
      </c>
      <c r="E119" s="36"/>
      <c r="F119" s="19"/>
      <c r="G119" s="19"/>
    </row>
    <row r="120" spans="1:255" s="47" customFormat="1" ht="26.25" customHeight="1">
      <c r="A120" s="73">
        <v>11</v>
      </c>
      <c r="B120" s="89" t="s">
        <v>103</v>
      </c>
      <c r="C120" s="87" t="s">
        <v>94</v>
      </c>
      <c r="D120" s="88">
        <v>8999</v>
      </c>
      <c r="E120" s="36"/>
      <c r="F120" s="19"/>
      <c r="G120" s="19"/>
    </row>
    <row r="121" spans="1:255" s="39" customFormat="1" ht="26.25" customHeight="1">
      <c r="A121" s="10"/>
      <c r="B121" s="24" t="s">
        <v>104</v>
      </c>
      <c r="C121" s="10"/>
      <c r="D121" s="90">
        <f>SUM(D110:D120)</f>
        <v>318610</v>
      </c>
      <c r="E121" s="19"/>
      <c r="F121" s="19"/>
      <c r="G121" s="19"/>
    </row>
    <row r="122" spans="1:255" s="39" customFormat="1" ht="20.25" customHeight="1">
      <c r="A122" s="18"/>
      <c r="B122" s="91"/>
      <c r="C122" s="36"/>
      <c r="D122" s="36"/>
      <c r="E122" s="19"/>
      <c r="F122" s="19"/>
      <c r="G122" s="19"/>
    </row>
    <row r="123" spans="1:255" s="39" customFormat="1" ht="26.25" customHeight="1">
      <c r="A123" s="147" t="s">
        <v>105</v>
      </c>
      <c r="B123" s="147"/>
      <c r="C123" s="147"/>
      <c r="D123" s="147"/>
      <c r="E123" s="147"/>
      <c r="F123" s="147"/>
      <c r="G123" s="147"/>
      <c r="H123" s="35"/>
      <c r="I123" s="35"/>
      <c r="J123" s="35"/>
      <c r="K123" s="35"/>
      <c r="L123" s="35"/>
      <c r="M123" s="35"/>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0"/>
      <c r="BS123" s="150"/>
      <c r="BT123" s="150"/>
      <c r="BU123" s="150"/>
      <c r="BV123" s="150"/>
      <c r="BW123" s="150"/>
      <c r="BX123" s="150"/>
      <c r="BY123" s="150"/>
      <c r="BZ123" s="150"/>
      <c r="CA123" s="150"/>
      <c r="CB123" s="150"/>
      <c r="CC123" s="150"/>
      <c r="CD123" s="150"/>
      <c r="CE123" s="150"/>
      <c r="CF123" s="150"/>
      <c r="CG123" s="150"/>
      <c r="CH123" s="150"/>
      <c r="CI123" s="150"/>
      <c r="CJ123" s="150"/>
      <c r="CK123" s="150"/>
      <c r="CL123" s="150"/>
      <c r="CM123" s="150"/>
      <c r="CN123" s="150"/>
      <c r="CO123" s="150"/>
      <c r="CP123" s="150"/>
      <c r="CQ123" s="150"/>
      <c r="CR123" s="150"/>
      <c r="CS123" s="150"/>
      <c r="CT123" s="150"/>
      <c r="CU123" s="150"/>
      <c r="CV123" s="150"/>
      <c r="CW123" s="150"/>
      <c r="CX123" s="150"/>
      <c r="CY123" s="150"/>
      <c r="CZ123" s="150"/>
      <c r="DA123" s="150"/>
      <c r="DB123" s="150"/>
      <c r="DC123" s="150"/>
      <c r="DD123" s="150"/>
      <c r="DE123" s="150"/>
      <c r="DF123" s="150"/>
      <c r="DG123" s="150"/>
      <c r="DH123" s="150"/>
      <c r="DI123" s="150"/>
      <c r="DJ123" s="150"/>
      <c r="DK123" s="150"/>
      <c r="DL123" s="150"/>
      <c r="DM123" s="150"/>
      <c r="DN123" s="150"/>
      <c r="DO123" s="150"/>
      <c r="DP123" s="150"/>
      <c r="DQ123" s="150"/>
      <c r="DR123" s="150"/>
      <c r="DS123" s="150"/>
      <c r="DT123" s="150"/>
      <c r="DU123" s="150"/>
      <c r="DV123" s="150"/>
      <c r="DW123" s="150"/>
      <c r="DX123" s="150"/>
      <c r="DY123" s="150"/>
      <c r="DZ123" s="150"/>
      <c r="EA123" s="150"/>
      <c r="EB123" s="150"/>
      <c r="EC123" s="150"/>
      <c r="ED123" s="150"/>
      <c r="EE123" s="150"/>
      <c r="EF123" s="150"/>
      <c r="EG123" s="150"/>
      <c r="EH123" s="150"/>
      <c r="EI123" s="150"/>
      <c r="EJ123" s="150"/>
      <c r="EK123" s="150"/>
      <c r="EL123" s="150"/>
      <c r="EM123" s="150"/>
      <c r="EN123" s="150"/>
      <c r="EO123" s="150"/>
      <c r="EP123" s="150"/>
      <c r="EQ123" s="150"/>
      <c r="ER123" s="150"/>
      <c r="ES123" s="150"/>
      <c r="ET123" s="150"/>
      <c r="EU123" s="150"/>
      <c r="EV123" s="150"/>
      <c r="EW123" s="150"/>
      <c r="EX123" s="150"/>
      <c r="EY123" s="150"/>
      <c r="EZ123" s="150"/>
      <c r="FA123" s="150"/>
      <c r="FB123" s="150"/>
      <c r="FC123" s="150"/>
      <c r="FD123" s="150"/>
      <c r="FE123" s="150"/>
      <c r="FF123" s="150"/>
      <c r="FG123" s="150"/>
      <c r="FH123" s="150"/>
      <c r="FI123" s="150"/>
      <c r="FJ123" s="150"/>
      <c r="FK123" s="150"/>
      <c r="FL123" s="150"/>
      <c r="FM123" s="150"/>
      <c r="FN123" s="150"/>
      <c r="FO123" s="150"/>
      <c r="FP123" s="150"/>
      <c r="FQ123" s="150"/>
      <c r="FR123" s="150"/>
      <c r="FS123" s="150"/>
      <c r="FT123" s="150"/>
      <c r="FU123" s="150"/>
      <c r="FV123" s="150"/>
      <c r="FW123" s="150"/>
      <c r="FX123" s="150"/>
      <c r="FY123" s="150"/>
      <c r="FZ123" s="150"/>
      <c r="GA123" s="150"/>
      <c r="GB123" s="150"/>
      <c r="GC123" s="150"/>
      <c r="GD123" s="150"/>
      <c r="GE123" s="150"/>
      <c r="GF123" s="150"/>
      <c r="GG123" s="150"/>
      <c r="GH123" s="150"/>
      <c r="GI123" s="150"/>
      <c r="GJ123" s="150"/>
      <c r="GK123" s="150"/>
      <c r="GL123" s="150"/>
      <c r="GM123" s="150"/>
      <c r="GN123" s="150"/>
      <c r="GO123" s="150"/>
      <c r="GP123" s="150"/>
      <c r="GQ123" s="150"/>
      <c r="GR123" s="150"/>
      <c r="GS123" s="150"/>
      <c r="GT123" s="150"/>
      <c r="GU123" s="150"/>
      <c r="GV123" s="150"/>
      <c r="GW123" s="150"/>
      <c r="GX123" s="150"/>
      <c r="GY123" s="150"/>
      <c r="GZ123" s="150"/>
      <c r="HA123" s="150"/>
      <c r="HB123" s="150"/>
      <c r="HC123" s="150"/>
      <c r="HD123" s="150"/>
      <c r="HE123" s="150"/>
      <c r="HF123" s="150"/>
      <c r="HG123" s="150"/>
      <c r="HH123" s="150"/>
      <c r="HI123" s="150"/>
      <c r="HJ123" s="150"/>
      <c r="HK123" s="150"/>
      <c r="HL123" s="150"/>
      <c r="HM123" s="150"/>
      <c r="HN123" s="150"/>
      <c r="HO123" s="150"/>
      <c r="HP123" s="150"/>
      <c r="HQ123" s="150"/>
      <c r="HR123" s="150"/>
      <c r="HS123" s="150"/>
      <c r="HT123" s="150"/>
      <c r="HU123" s="150"/>
      <c r="HV123" s="150"/>
      <c r="HW123" s="150"/>
      <c r="HX123" s="150"/>
      <c r="HY123" s="150"/>
      <c r="HZ123" s="150"/>
      <c r="IA123" s="150"/>
      <c r="IB123" s="150"/>
      <c r="IC123" s="150"/>
      <c r="ID123" s="150"/>
      <c r="IE123" s="150"/>
      <c r="IF123" s="150"/>
      <c r="IG123" s="150"/>
      <c r="IH123" s="150"/>
      <c r="II123" s="150"/>
      <c r="IJ123" s="150"/>
      <c r="IK123" s="150"/>
      <c r="IL123" s="150"/>
      <c r="IM123" s="150"/>
      <c r="IN123" s="150"/>
      <c r="IO123" s="150"/>
      <c r="IP123" s="150"/>
      <c r="IQ123" s="150"/>
      <c r="IR123" s="150"/>
      <c r="IS123" s="150"/>
      <c r="IT123" s="150"/>
      <c r="IU123" s="150"/>
    </row>
    <row r="124" spans="1:255" s="39" customFormat="1" ht="18" customHeight="1">
      <c r="A124" s="36"/>
      <c r="B124" s="44" t="s">
        <v>106</v>
      </c>
      <c r="C124" s="46"/>
      <c r="D124" s="46"/>
      <c r="E124" s="46"/>
      <c r="F124" s="36"/>
      <c r="G124" s="3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c r="FH124" s="46"/>
      <c r="FI124" s="46"/>
      <c r="FJ124" s="46"/>
      <c r="FK124" s="46"/>
      <c r="FL124" s="46"/>
      <c r="FM124" s="46"/>
      <c r="FN124" s="46"/>
      <c r="FO124" s="46"/>
      <c r="FP124" s="46"/>
      <c r="FQ124" s="46"/>
      <c r="FR124" s="46"/>
      <c r="FS124" s="46"/>
      <c r="FT124" s="46"/>
      <c r="FU124" s="46"/>
      <c r="FV124" s="46"/>
      <c r="FW124" s="46"/>
      <c r="FX124" s="46"/>
      <c r="FY124" s="46"/>
      <c r="FZ124" s="46"/>
      <c r="GA124" s="46"/>
      <c r="GB124" s="46"/>
      <c r="GC124" s="46"/>
      <c r="GD124" s="46"/>
      <c r="GE124" s="46"/>
      <c r="GF124" s="46"/>
      <c r="GG124" s="46"/>
      <c r="GH124" s="46"/>
      <c r="GI124" s="46"/>
      <c r="GJ124" s="46"/>
      <c r="GK124" s="46"/>
      <c r="GL124" s="46"/>
      <c r="GM124" s="46"/>
      <c r="GN124" s="46"/>
      <c r="GO124" s="46"/>
      <c r="GP124" s="46"/>
      <c r="GQ124" s="46"/>
      <c r="GR124" s="46"/>
      <c r="GS124" s="46"/>
      <c r="GT124" s="46"/>
      <c r="GU124" s="46"/>
      <c r="GV124" s="46"/>
      <c r="GW124" s="46"/>
      <c r="GX124" s="46"/>
      <c r="GY124" s="46"/>
      <c r="GZ124" s="46"/>
      <c r="HA124" s="46"/>
      <c r="HB124" s="46"/>
      <c r="HC124" s="46"/>
      <c r="HD124" s="46"/>
      <c r="HE124" s="46"/>
      <c r="HF124" s="46"/>
      <c r="HG124" s="46"/>
      <c r="HH124" s="46"/>
      <c r="HI124" s="46"/>
      <c r="HJ124" s="46"/>
      <c r="HK124" s="46"/>
      <c r="HL124" s="46"/>
      <c r="HM124" s="46"/>
      <c r="HN124" s="46"/>
      <c r="HO124" s="46"/>
      <c r="HP124" s="46"/>
      <c r="HQ124" s="46"/>
      <c r="HR124" s="46"/>
      <c r="HS124" s="46"/>
      <c r="HT124" s="46"/>
      <c r="HU124" s="46"/>
      <c r="HV124" s="46"/>
      <c r="HW124" s="46"/>
      <c r="HX124" s="46"/>
      <c r="HY124" s="46"/>
      <c r="HZ124" s="46"/>
      <c r="IA124" s="46"/>
      <c r="IB124" s="46"/>
      <c r="IC124" s="46"/>
      <c r="ID124" s="46"/>
      <c r="IE124" s="46"/>
      <c r="IF124" s="46"/>
      <c r="IG124" s="46"/>
      <c r="IH124" s="46"/>
      <c r="II124" s="46"/>
      <c r="IJ124" s="46"/>
      <c r="IK124" s="46"/>
      <c r="IL124" s="46"/>
      <c r="IM124" s="46"/>
      <c r="IN124" s="46"/>
      <c r="IO124" s="46"/>
      <c r="IP124" s="46"/>
      <c r="IQ124" s="46"/>
      <c r="IR124" s="46"/>
      <c r="IS124" s="46"/>
      <c r="IT124" s="46"/>
      <c r="IU124" s="46"/>
    </row>
    <row r="125" spans="1:255" s="48" customFormat="1" ht="21.6">
      <c r="A125" s="92"/>
      <c r="B125" s="92"/>
      <c r="C125" s="93" t="s">
        <v>107</v>
      </c>
      <c r="D125" s="18"/>
      <c r="E125" s="19"/>
      <c r="F125" s="18"/>
      <c r="G125" s="18"/>
    </row>
    <row r="126" spans="1:255" s="40" customFormat="1" ht="64.8">
      <c r="A126" s="57" t="s">
        <v>59</v>
      </c>
      <c r="B126" s="57" t="s">
        <v>90</v>
      </c>
      <c r="C126" s="57" t="s">
        <v>108</v>
      </c>
      <c r="D126" s="68"/>
      <c r="E126" s="68"/>
      <c r="F126" s="68"/>
      <c r="G126" s="68"/>
    </row>
    <row r="127" spans="1:255" s="41" customFormat="1" ht="21.6">
      <c r="A127" s="69">
        <v>1</v>
      </c>
      <c r="B127" s="69">
        <v>2</v>
      </c>
      <c r="C127" s="69">
        <v>3</v>
      </c>
      <c r="D127" s="19"/>
      <c r="E127" s="36"/>
      <c r="F127" s="70"/>
      <c r="G127" s="70"/>
    </row>
    <row r="128" spans="1:255" s="41" customFormat="1" ht="21.6">
      <c r="A128" s="58">
        <v>1</v>
      </c>
      <c r="B128" s="94" t="s">
        <v>71</v>
      </c>
      <c r="C128" s="88">
        <v>5000</v>
      </c>
      <c r="D128" s="19"/>
      <c r="E128" s="36"/>
      <c r="F128" s="70"/>
      <c r="G128" s="70"/>
    </row>
    <row r="129" spans="1:255" s="41" customFormat="1" ht="40.5" customHeight="1">
      <c r="A129" s="58">
        <v>2</v>
      </c>
      <c r="B129" s="94" t="s">
        <v>109</v>
      </c>
      <c r="C129" s="88">
        <v>15000</v>
      </c>
      <c r="D129" s="68" t="s">
        <v>110</v>
      </c>
      <c r="E129" s="36"/>
      <c r="F129" s="70"/>
      <c r="G129" s="70"/>
    </row>
    <row r="130" spans="1:255" s="41" customFormat="1" ht="23.4" customHeight="1">
      <c r="A130" s="58">
        <v>3</v>
      </c>
      <c r="B130" s="95" t="s">
        <v>111</v>
      </c>
      <c r="C130" s="88">
        <v>1000</v>
      </c>
      <c r="D130" s="68"/>
      <c r="E130" s="36"/>
      <c r="F130" s="70"/>
      <c r="G130" s="70"/>
    </row>
    <row r="131" spans="1:255" s="41" customFormat="1" ht="21.6">
      <c r="A131" s="58">
        <v>4</v>
      </c>
      <c r="B131" s="95" t="s">
        <v>112</v>
      </c>
      <c r="C131" s="88">
        <v>1000</v>
      </c>
      <c r="D131" s="19"/>
      <c r="E131" s="36"/>
      <c r="F131" s="70"/>
      <c r="G131" s="70"/>
    </row>
    <row r="132" spans="1:255" s="47" customFormat="1" ht="21.6">
      <c r="A132" s="58">
        <v>5</v>
      </c>
      <c r="B132" s="95" t="s">
        <v>113</v>
      </c>
      <c r="C132" s="88">
        <v>500</v>
      </c>
      <c r="D132" s="19"/>
      <c r="E132" s="65"/>
      <c r="F132" s="19"/>
      <c r="G132" s="19"/>
    </row>
    <row r="133" spans="1:255" s="39" customFormat="1" ht="21.6">
      <c r="A133" s="10"/>
      <c r="B133" s="24" t="s">
        <v>104</v>
      </c>
      <c r="C133" s="90">
        <f>SUM(C128:C132)</f>
        <v>22500</v>
      </c>
      <c r="D133" s="19"/>
      <c r="E133" s="19"/>
      <c r="F133" s="19"/>
      <c r="G133" s="19"/>
    </row>
    <row r="134" spans="1:255" s="39" customFormat="1" ht="28.5" customHeight="1">
      <c r="A134" s="18"/>
      <c r="B134" s="36"/>
      <c r="C134" s="36"/>
      <c r="D134" s="19"/>
      <c r="E134" s="19"/>
      <c r="F134" s="19"/>
      <c r="G134" s="19"/>
    </row>
    <row r="135" spans="1:255" s="39" customFormat="1" ht="17.25" customHeight="1">
      <c r="A135" s="147" t="s">
        <v>114</v>
      </c>
      <c r="B135" s="147"/>
      <c r="C135" s="147"/>
      <c r="D135" s="147"/>
      <c r="E135" s="147"/>
      <c r="F135" s="147"/>
      <c r="G135" s="147"/>
      <c r="H135" s="35"/>
      <c r="I135" s="35"/>
      <c r="J135" s="35"/>
      <c r="K135" s="35"/>
      <c r="L135" s="35"/>
      <c r="M135" s="35"/>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0"/>
      <c r="AY135" s="150"/>
      <c r="AZ135" s="150"/>
      <c r="BA135" s="150"/>
      <c r="BB135" s="150"/>
      <c r="BC135" s="150"/>
      <c r="BD135" s="150"/>
      <c r="BE135" s="150"/>
      <c r="BF135" s="150"/>
      <c r="BG135" s="150"/>
      <c r="BH135" s="150"/>
      <c r="BI135" s="150"/>
      <c r="BJ135" s="150"/>
      <c r="BK135" s="150"/>
      <c r="BL135" s="150"/>
      <c r="BM135" s="150"/>
      <c r="BN135" s="150"/>
      <c r="BO135" s="150"/>
      <c r="BP135" s="150"/>
      <c r="BQ135" s="150"/>
      <c r="BR135" s="150"/>
      <c r="BS135" s="150"/>
      <c r="BT135" s="150"/>
      <c r="BU135" s="150"/>
      <c r="BV135" s="150"/>
      <c r="BW135" s="150"/>
      <c r="BX135" s="150"/>
      <c r="BY135" s="150"/>
      <c r="BZ135" s="150"/>
      <c r="CA135" s="150"/>
      <c r="CB135" s="150"/>
      <c r="CC135" s="150"/>
      <c r="CD135" s="150"/>
      <c r="CE135" s="150"/>
      <c r="CF135" s="150"/>
      <c r="CG135" s="150"/>
      <c r="CH135" s="150"/>
      <c r="CI135" s="150"/>
      <c r="CJ135" s="150"/>
      <c r="CK135" s="150"/>
      <c r="CL135" s="150"/>
      <c r="CM135" s="150"/>
      <c r="CN135" s="150"/>
      <c r="CO135" s="150"/>
      <c r="CP135" s="150"/>
      <c r="CQ135" s="150"/>
      <c r="CR135" s="150"/>
      <c r="CS135" s="150"/>
      <c r="CT135" s="150"/>
      <c r="CU135" s="150"/>
      <c r="CV135" s="150"/>
      <c r="CW135" s="150"/>
      <c r="CX135" s="150"/>
      <c r="CY135" s="150"/>
      <c r="CZ135" s="150"/>
      <c r="DA135" s="150"/>
      <c r="DB135" s="150"/>
      <c r="DC135" s="150"/>
      <c r="DD135" s="150"/>
      <c r="DE135" s="150"/>
      <c r="DF135" s="150"/>
      <c r="DG135" s="150"/>
      <c r="DH135" s="150"/>
      <c r="DI135" s="150"/>
      <c r="DJ135" s="150"/>
      <c r="DK135" s="150"/>
      <c r="DL135" s="150"/>
      <c r="DM135" s="150"/>
      <c r="DN135" s="150"/>
      <c r="DO135" s="150"/>
      <c r="DP135" s="150"/>
      <c r="DQ135" s="150"/>
      <c r="DR135" s="150"/>
      <c r="DS135" s="150"/>
      <c r="DT135" s="150"/>
      <c r="DU135" s="150"/>
      <c r="DV135" s="150"/>
      <c r="DW135" s="150"/>
      <c r="DX135" s="150"/>
      <c r="DY135" s="150"/>
      <c r="DZ135" s="150"/>
      <c r="EA135" s="150"/>
      <c r="EB135" s="150"/>
      <c r="EC135" s="150"/>
      <c r="ED135" s="150"/>
      <c r="EE135" s="150"/>
      <c r="EF135" s="150"/>
      <c r="EG135" s="150"/>
      <c r="EH135" s="150"/>
      <c r="EI135" s="150"/>
      <c r="EJ135" s="150"/>
      <c r="EK135" s="150"/>
      <c r="EL135" s="150"/>
      <c r="EM135" s="150"/>
      <c r="EN135" s="150"/>
      <c r="EO135" s="150"/>
      <c r="EP135" s="150"/>
      <c r="EQ135" s="150"/>
      <c r="ER135" s="150"/>
      <c r="ES135" s="150"/>
      <c r="ET135" s="150"/>
      <c r="EU135" s="150"/>
      <c r="EV135" s="150"/>
      <c r="EW135" s="150"/>
      <c r="EX135" s="150"/>
      <c r="EY135" s="150"/>
      <c r="EZ135" s="150"/>
      <c r="FA135" s="150"/>
      <c r="FB135" s="150"/>
      <c r="FC135" s="150"/>
      <c r="FD135" s="150"/>
      <c r="FE135" s="150"/>
      <c r="FF135" s="150"/>
      <c r="FG135" s="150"/>
      <c r="FH135" s="150"/>
      <c r="FI135" s="150"/>
      <c r="FJ135" s="150"/>
      <c r="FK135" s="150"/>
      <c r="FL135" s="150"/>
      <c r="FM135" s="150"/>
      <c r="FN135" s="150"/>
      <c r="FO135" s="150"/>
      <c r="FP135" s="150"/>
      <c r="FQ135" s="150"/>
      <c r="FR135" s="150"/>
      <c r="FS135" s="150"/>
      <c r="FT135" s="150"/>
      <c r="FU135" s="150"/>
      <c r="FV135" s="150"/>
      <c r="FW135" s="150"/>
      <c r="FX135" s="150"/>
      <c r="FY135" s="150"/>
      <c r="FZ135" s="150"/>
      <c r="GA135" s="150"/>
      <c r="GB135" s="150"/>
      <c r="GC135" s="150"/>
      <c r="GD135" s="150"/>
      <c r="GE135" s="150"/>
      <c r="GF135" s="150"/>
      <c r="GG135" s="150"/>
      <c r="GH135" s="150"/>
      <c r="GI135" s="150"/>
      <c r="GJ135" s="150"/>
      <c r="GK135" s="150"/>
      <c r="GL135" s="150"/>
      <c r="GM135" s="150"/>
      <c r="GN135" s="150"/>
      <c r="GO135" s="150"/>
      <c r="GP135" s="150"/>
      <c r="GQ135" s="150"/>
      <c r="GR135" s="150"/>
      <c r="GS135" s="150"/>
      <c r="GT135" s="150"/>
      <c r="GU135" s="150"/>
      <c r="GV135" s="150"/>
      <c r="GW135" s="150"/>
      <c r="GX135" s="150"/>
      <c r="GY135" s="150"/>
      <c r="GZ135" s="150"/>
      <c r="HA135" s="150"/>
      <c r="HB135" s="150"/>
      <c r="HC135" s="150"/>
      <c r="HD135" s="150"/>
      <c r="HE135" s="150"/>
      <c r="HF135" s="150"/>
      <c r="HG135" s="150"/>
      <c r="HH135" s="150"/>
      <c r="HI135" s="150"/>
      <c r="HJ135" s="150"/>
      <c r="HK135" s="150"/>
      <c r="HL135" s="150"/>
      <c r="HM135" s="150"/>
      <c r="HN135" s="150"/>
      <c r="HO135" s="150"/>
      <c r="HP135" s="150"/>
      <c r="HQ135" s="150"/>
      <c r="HR135" s="150"/>
      <c r="HS135" s="150"/>
      <c r="HT135" s="150"/>
      <c r="HU135" s="150"/>
      <c r="HV135" s="150"/>
      <c r="HW135" s="150"/>
      <c r="HX135" s="150"/>
      <c r="HY135" s="150"/>
      <c r="HZ135" s="150"/>
      <c r="IA135" s="150"/>
      <c r="IB135" s="150"/>
      <c r="IC135" s="150"/>
      <c r="ID135" s="150"/>
      <c r="IE135" s="150"/>
      <c r="IF135" s="150"/>
      <c r="IG135" s="150"/>
      <c r="IH135" s="150"/>
      <c r="II135" s="150"/>
      <c r="IJ135" s="150"/>
      <c r="IK135" s="150"/>
      <c r="IL135" s="150"/>
      <c r="IM135" s="150"/>
      <c r="IN135" s="150"/>
      <c r="IO135" s="150"/>
      <c r="IP135" s="150"/>
      <c r="IQ135" s="150"/>
      <c r="IR135" s="150"/>
      <c r="IS135" s="150"/>
      <c r="IT135" s="150"/>
      <c r="IU135" s="150"/>
    </row>
    <row r="136" spans="1:255" s="39" customFormat="1" ht="77.25" customHeight="1">
      <c r="A136" s="36"/>
      <c r="B136" s="153" t="s">
        <v>115</v>
      </c>
      <c r="C136" s="153"/>
      <c r="D136" s="153"/>
      <c r="E136" s="153"/>
      <c r="F136" s="153"/>
      <c r="G136" s="153"/>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c r="FH136" s="46"/>
      <c r="FI136" s="46"/>
      <c r="FJ136" s="46"/>
      <c r="FK136" s="46"/>
      <c r="FL136" s="46"/>
      <c r="FM136" s="46"/>
      <c r="FN136" s="46"/>
      <c r="FO136" s="46"/>
      <c r="FP136" s="46"/>
      <c r="FQ136" s="46"/>
      <c r="FR136" s="46"/>
      <c r="FS136" s="46"/>
      <c r="FT136" s="46"/>
      <c r="FU136" s="46"/>
      <c r="FV136" s="46"/>
      <c r="FW136" s="46"/>
      <c r="FX136" s="46"/>
      <c r="FY136" s="46"/>
      <c r="FZ136" s="46"/>
      <c r="GA136" s="46"/>
      <c r="GB136" s="46"/>
      <c r="GC136" s="46"/>
      <c r="GD136" s="46"/>
      <c r="GE136" s="46"/>
      <c r="GF136" s="46"/>
      <c r="GG136" s="46"/>
      <c r="GH136" s="46"/>
      <c r="GI136" s="46"/>
      <c r="GJ136" s="46"/>
      <c r="GK136" s="46"/>
      <c r="GL136" s="46"/>
      <c r="GM136" s="46"/>
      <c r="GN136" s="46"/>
      <c r="GO136" s="46"/>
      <c r="GP136" s="46"/>
      <c r="GQ136" s="46"/>
      <c r="GR136" s="46"/>
      <c r="GS136" s="46"/>
      <c r="GT136" s="46"/>
      <c r="GU136" s="46"/>
      <c r="GV136" s="46"/>
      <c r="GW136" s="46"/>
      <c r="GX136" s="46"/>
      <c r="GY136" s="46"/>
      <c r="GZ136" s="46"/>
      <c r="HA136" s="46"/>
      <c r="HB136" s="46"/>
      <c r="HC136" s="46"/>
      <c r="HD136" s="46"/>
      <c r="HE136" s="46"/>
      <c r="HF136" s="46"/>
      <c r="HG136" s="46"/>
      <c r="HH136" s="46"/>
      <c r="HI136" s="46"/>
      <c r="HJ136" s="46"/>
      <c r="HK136" s="46"/>
      <c r="HL136" s="46"/>
      <c r="HM136" s="46"/>
      <c r="HN136" s="46"/>
      <c r="HO136" s="46"/>
      <c r="HP136" s="46"/>
      <c r="HQ136" s="46"/>
      <c r="HR136" s="46"/>
      <c r="HS136" s="46"/>
      <c r="HT136" s="46"/>
      <c r="HU136" s="46"/>
      <c r="HV136" s="46"/>
      <c r="HW136" s="46"/>
      <c r="HX136" s="46"/>
      <c r="HY136" s="46"/>
      <c r="HZ136" s="46"/>
      <c r="IA136" s="46"/>
      <c r="IB136" s="46"/>
      <c r="IC136" s="46"/>
      <c r="ID136" s="46"/>
      <c r="IE136" s="46"/>
      <c r="IF136" s="46"/>
      <c r="IG136" s="46"/>
      <c r="IH136" s="46"/>
      <c r="II136" s="46"/>
      <c r="IJ136" s="46"/>
      <c r="IK136" s="46"/>
      <c r="IL136" s="46"/>
      <c r="IM136" s="46"/>
      <c r="IN136" s="46"/>
      <c r="IO136" s="46"/>
      <c r="IP136" s="46"/>
      <c r="IQ136" s="46"/>
      <c r="IR136" s="46"/>
      <c r="IS136" s="46"/>
      <c r="IT136" s="46"/>
      <c r="IU136" s="46"/>
    </row>
    <row r="137" spans="1:255" s="39" customFormat="1" ht="17.25" customHeight="1">
      <c r="A137" s="36"/>
      <c r="B137" s="43" t="s">
        <v>116</v>
      </c>
      <c r="C137" s="45"/>
      <c r="D137" s="45"/>
      <c r="E137" s="45"/>
      <c r="F137" s="45"/>
      <c r="G137" s="45"/>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46"/>
      <c r="FK137" s="46"/>
      <c r="FL137" s="46"/>
      <c r="FM137" s="46"/>
      <c r="FN137" s="46"/>
      <c r="FO137" s="46"/>
      <c r="FP137" s="46"/>
      <c r="FQ137" s="46"/>
      <c r="FR137" s="46"/>
      <c r="FS137" s="46"/>
      <c r="FT137" s="46"/>
      <c r="FU137" s="46"/>
      <c r="FV137" s="46"/>
      <c r="FW137" s="46"/>
      <c r="FX137" s="46"/>
      <c r="FY137" s="46"/>
      <c r="FZ137" s="46"/>
      <c r="GA137" s="46"/>
      <c r="GB137" s="46"/>
      <c r="GC137" s="46"/>
      <c r="GD137" s="46"/>
      <c r="GE137" s="46"/>
      <c r="GF137" s="46"/>
      <c r="GG137" s="46"/>
      <c r="GH137" s="46"/>
      <c r="GI137" s="46"/>
      <c r="GJ137" s="46"/>
      <c r="GK137" s="46"/>
      <c r="GL137" s="46"/>
      <c r="GM137" s="46"/>
      <c r="GN137" s="46"/>
      <c r="GO137" s="46"/>
      <c r="GP137" s="46"/>
      <c r="GQ137" s="46"/>
      <c r="GR137" s="46"/>
      <c r="GS137" s="46"/>
      <c r="GT137" s="46"/>
      <c r="GU137" s="46"/>
      <c r="GV137" s="46"/>
      <c r="GW137" s="46"/>
      <c r="GX137" s="46"/>
      <c r="GY137" s="46"/>
      <c r="GZ137" s="46"/>
      <c r="HA137" s="46"/>
      <c r="HB137" s="46"/>
      <c r="HC137" s="46"/>
      <c r="HD137" s="46"/>
      <c r="HE137" s="46"/>
      <c r="HF137" s="46"/>
      <c r="HG137" s="46"/>
      <c r="HH137" s="46"/>
      <c r="HI137" s="46"/>
      <c r="HJ137" s="46"/>
      <c r="HK137" s="46"/>
      <c r="HL137" s="46"/>
      <c r="HM137" s="46"/>
      <c r="HN137" s="46"/>
      <c r="HO137" s="46"/>
      <c r="HP137" s="46"/>
      <c r="HQ137" s="46"/>
      <c r="HR137" s="46"/>
      <c r="HS137" s="46"/>
      <c r="HT137" s="46"/>
      <c r="HU137" s="46"/>
      <c r="HV137" s="46"/>
      <c r="HW137" s="46"/>
      <c r="HX137" s="46"/>
      <c r="HY137" s="46"/>
      <c r="HZ137" s="46"/>
      <c r="IA137" s="46"/>
      <c r="IB137" s="46"/>
      <c r="IC137" s="46"/>
      <c r="ID137" s="46"/>
      <c r="IE137" s="46"/>
      <c r="IF137" s="46"/>
      <c r="IG137" s="46"/>
      <c r="IH137" s="46"/>
      <c r="II137" s="46"/>
      <c r="IJ137" s="46"/>
      <c r="IK137" s="46"/>
      <c r="IL137" s="46"/>
      <c r="IM137" s="46"/>
      <c r="IN137" s="46"/>
      <c r="IO137" s="46"/>
      <c r="IP137" s="46"/>
      <c r="IQ137" s="46"/>
      <c r="IR137" s="46"/>
      <c r="IS137" s="46"/>
      <c r="IT137" s="46"/>
      <c r="IU137" s="46"/>
    </row>
    <row r="138" spans="1:255" s="39" customFormat="1" ht="21.6">
      <c r="A138" s="19"/>
      <c r="B138" s="19"/>
      <c r="C138" s="19"/>
      <c r="D138" s="19"/>
      <c r="E138" s="19"/>
      <c r="F138" s="19"/>
      <c r="G138" s="93" t="s">
        <v>117</v>
      </c>
    </row>
    <row r="139" spans="1:255" s="40" customFormat="1" ht="58.5" customHeight="1">
      <c r="A139" s="77" t="s">
        <v>59</v>
      </c>
      <c r="B139" s="77" t="s">
        <v>118</v>
      </c>
      <c r="C139" s="77" t="s">
        <v>91</v>
      </c>
      <c r="D139" s="77" t="s">
        <v>119</v>
      </c>
      <c r="E139" s="77" t="s">
        <v>120</v>
      </c>
      <c r="F139" s="77" t="s">
        <v>121</v>
      </c>
      <c r="G139" s="77" t="s">
        <v>122</v>
      </c>
    </row>
    <row r="140" spans="1:255" s="39" customFormat="1" ht="15.6">
      <c r="A140" s="96">
        <v>1</v>
      </c>
      <c r="B140" s="96">
        <v>2</v>
      </c>
      <c r="C140" s="96">
        <v>3</v>
      </c>
      <c r="D140" s="96">
        <v>4</v>
      </c>
      <c r="E140" s="96">
        <v>5</v>
      </c>
      <c r="F140" s="96">
        <v>6</v>
      </c>
      <c r="G140" s="96">
        <v>7</v>
      </c>
    </row>
    <row r="141" spans="1:255" s="39" customFormat="1" ht="22.5" customHeight="1">
      <c r="A141" s="73">
        <v>1</v>
      </c>
      <c r="B141" s="97" t="s">
        <v>123</v>
      </c>
      <c r="C141" s="98" t="s">
        <v>94</v>
      </c>
      <c r="D141" s="99">
        <v>1</v>
      </c>
      <c r="E141" s="88">
        <v>400</v>
      </c>
      <c r="F141" s="74">
        <v>400</v>
      </c>
      <c r="G141" s="100"/>
    </row>
    <row r="142" spans="1:255" s="39" customFormat="1" ht="22.5" customHeight="1">
      <c r="A142" s="10"/>
      <c r="B142" s="24" t="s">
        <v>104</v>
      </c>
      <c r="C142" s="74"/>
      <c r="D142" s="74"/>
      <c r="E142" s="74"/>
      <c r="F142" s="74">
        <f>SUM(F141:F141)</f>
        <v>400</v>
      </c>
      <c r="G142" s="101"/>
    </row>
    <row r="143" spans="1:255" s="39" customFormat="1" ht="28.5" customHeight="1">
      <c r="A143" s="19"/>
      <c r="B143" s="51"/>
      <c r="C143" s="19"/>
      <c r="D143" s="102"/>
      <c r="E143" s="103"/>
      <c r="F143" s="19"/>
      <c r="G143" s="19"/>
    </row>
    <row r="144" spans="1:255" s="41" customFormat="1" ht="34.5" customHeight="1">
      <c r="A144" s="154" t="s">
        <v>124</v>
      </c>
      <c r="B144" s="154"/>
      <c r="C144" s="154"/>
      <c r="D144" s="154"/>
      <c r="E144" s="154"/>
      <c r="F144" s="154"/>
      <c r="G144" s="154"/>
      <c r="H144" s="35"/>
      <c r="I144" s="35"/>
      <c r="J144" s="35"/>
      <c r="K144" s="35"/>
      <c r="L144" s="35"/>
      <c r="M144" s="35"/>
      <c r="N144" s="150"/>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c r="BI144" s="150"/>
      <c r="BJ144" s="150"/>
      <c r="BK144" s="150"/>
      <c r="BL144" s="150"/>
      <c r="BM144" s="150"/>
      <c r="BN144" s="150"/>
      <c r="BO144" s="150"/>
      <c r="BP144" s="150"/>
      <c r="BQ144" s="150"/>
      <c r="BR144" s="150"/>
      <c r="BS144" s="150"/>
      <c r="BT144" s="150"/>
      <c r="BU144" s="150"/>
      <c r="BV144" s="150"/>
      <c r="BW144" s="150"/>
      <c r="BX144" s="150"/>
      <c r="BY144" s="150"/>
      <c r="BZ144" s="150"/>
      <c r="CA144" s="150"/>
      <c r="CB144" s="150"/>
      <c r="CC144" s="150"/>
      <c r="CD144" s="150"/>
      <c r="CE144" s="150"/>
      <c r="CF144" s="150"/>
      <c r="CG144" s="150"/>
      <c r="CH144" s="150"/>
      <c r="CI144" s="150"/>
      <c r="CJ144" s="150"/>
      <c r="CK144" s="150"/>
      <c r="CL144" s="150"/>
      <c r="CM144" s="150"/>
      <c r="CN144" s="150"/>
      <c r="CO144" s="150"/>
      <c r="CP144" s="150"/>
      <c r="CQ144" s="150"/>
      <c r="CR144" s="150"/>
      <c r="CS144" s="150"/>
      <c r="CT144" s="150"/>
      <c r="CU144" s="150"/>
      <c r="CV144" s="150"/>
      <c r="CW144" s="150"/>
      <c r="CX144" s="150"/>
      <c r="CY144" s="150"/>
      <c r="CZ144" s="150"/>
      <c r="DA144" s="150"/>
      <c r="DB144" s="150"/>
      <c r="DC144" s="150"/>
      <c r="DD144" s="150"/>
      <c r="DE144" s="150"/>
      <c r="DF144" s="150"/>
      <c r="DG144" s="150"/>
      <c r="DH144" s="150"/>
      <c r="DI144" s="150"/>
      <c r="DJ144" s="150"/>
      <c r="DK144" s="150"/>
      <c r="DL144" s="150"/>
      <c r="DM144" s="150"/>
      <c r="DN144" s="150"/>
      <c r="DO144" s="150"/>
      <c r="DP144" s="150"/>
      <c r="DQ144" s="150"/>
      <c r="DR144" s="150"/>
      <c r="DS144" s="150"/>
      <c r="DT144" s="150"/>
      <c r="DU144" s="150"/>
      <c r="DV144" s="150"/>
      <c r="DW144" s="150"/>
      <c r="DX144" s="150"/>
      <c r="DY144" s="150"/>
      <c r="DZ144" s="150"/>
      <c r="EA144" s="150"/>
      <c r="EB144" s="150"/>
      <c r="EC144" s="150"/>
      <c r="ED144" s="150"/>
      <c r="EE144" s="150"/>
      <c r="EF144" s="150"/>
      <c r="EG144" s="150"/>
      <c r="EH144" s="150"/>
      <c r="EI144" s="150"/>
      <c r="EJ144" s="150"/>
      <c r="EK144" s="150"/>
      <c r="EL144" s="150"/>
      <c r="EM144" s="150"/>
      <c r="EN144" s="150"/>
      <c r="EO144" s="150"/>
      <c r="EP144" s="150"/>
      <c r="EQ144" s="150"/>
      <c r="ER144" s="150"/>
      <c r="ES144" s="150"/>
      <c r="ET144" s="150"/>
      <c r="EU144" s="150"/>
      <c r="EV144" s="150"/>
      <c r="EW144" s="150"/>
      <c r="EX144" s="150"/>
      <c r="EY144" s="150"/>
      <c r="EZ144" s="150"/>
      <c r="FA144" s="150"/>
      <c r="FB144" s="150"/>
      <c r="FC144" s="150"/>
      <c r="FD144" s="150"/>
      <c r="FE144" s="150"/>
      <c r="FF144" s="150"/>
      <c r="FG144" s="150"/>
      <c r="FH144" s="150"/>
      <c r="FI144" s="150"/>
      <c r="FJ144" s="150"/>
      <c r="FK144" s="150"/>
      <c r="FL144" s="150"/>
      <c r="FM144" s="150"/>
      <c r="FN144" s="150"/>
      <c r="FO144" s="150"/>
      <c r="FP144" s="150"/>
      <c r="FQ144" s="150"/>
      <c r="FR144" s="150"/>
      <c r="FS144" s="150"/>
      <c r="FT144" s="150"/>
      <c r="FU144" s="150"/>
      <c r="FV144" s="150"/>
      <c r="FW144" s="150"/>
      <c r="FX144" s="150"/>
      <c r="FY144" s="150"/>
      <c r="FZ144" s="150"/>
      <c r="GA144" s="150"/>
      <c r="GB144" s="150"/>
      <c r="GC144" s="150"/>
      <c r="GD144" s="150"/>
      <c r="GE144" s="150"/>
      <c r="GF144" s="150"/>
      <c r="GG144" s="150"/>
      <c r="GH144" s="150"/>
      <c r="GI144" s="150"/>
      <c r="GJ144" s="150"/>
      <c r="GK144" s="150"/>
      <c r="GL144" s="150"/>
      <c r="GM144" s="150"/>
      <c r="GN144" s="150"/>
      <c r="GO144" s="150"/>
      <c r="GP144" s="150"/>
      <c r="GQ144" s="150"/>
      <c r="GR144" s="150"/>
      <c r="GS144" s="150"/>
      <c r="GT144" s="150"/>
      <c r="GU144" s="150"/>
      <c r="GV144" s="150"/>
      <c r="GW144" s="150"/>
      <c r="GX144" s="150"/>
      <c r="GY144" s="150"/>
      <c r="GZ144" s="150"/>
      <c r="HA144" s="150"/>
      <c r="HB144" s="150"/>
      <c r="HC144" s="150"/>
      <c r="HD144" s="150"/>
      <c r="HE144" s="150"/>
      <c r="HF144" s="150"/>
      <c r="HG144" s="150"/>
      <c r="HH144" s="150"/>
      <c r="HI144" s="150"/>
      <c r="HJ144" s="150"/>
      <c r="HK144" s="150"/>
      <c r="HL144" s="150"/>
      <c r="HM144" s="150"/>
      <c r="HN144" s="150"/>
      <c r="HO144" s="150"/>
      <c r="HP144" s="150"/>
      <c r="HQ144" s="150"/>
      <c r="HR144" s="150"/>
      <c r="HS144" s="150"/>
      <c r="HT144" s="150"/>
      <c r="HU144" s="150"/>
      <c r="HV144" s="150"/>
      <c r="HW144" s="150"/>
      <c r="HX144" s="150"/>
      <c r="HY144" s="150"/>
      <c r="HZ144" s="150"/>
      <c r="IA144" s="150"/>
      <c r="IB144" s="150"/>
      <c r="IC144" s="150"/>
      <c r="ID144" s="150"/>
      <c r="IE144" s="150"/>
      <c r="IF144" s="150"/>
      <c r="IG144" s="150"/>
      <c r="IH144" s="150"/>
      <c r="II144" s="150"/>
      <c r="IJ144" s="150"/>
      <c r="IK144" s="150"/>
      <c r="IL144" s="150"/>
      <c r="IM144" s="150"/>
      <c r="IN144" s="150"/>
      <c r="IO144" s="150"/>
      <c r="IP144" s="150"/>
      <c r="IQ144" s="150"/>
      <c r="IR144" s="150"/>
      <c r="IS144" s="150"/>
      <c r="IT144" s="150"/>
      <c r="IU144" s="150"/>
    </row>
    <row r="145" spans="1:255" s="41" customFormat="1" ht="34.5" customHeight="1">
      <c r="A145" s="147" t="s">
        <v>125</v>
      </c>
      <c r="B145" s="147"/>
      <c r="C145" s="147"/>
      <c r="D145" s="147"/>
      <c r="E145" s="147"/>
      <c r="F145" s="147"/>
      <c r="G145" s="147"/>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6"/>
      <c r="EN145" s="46"/>
      <c r="EO145" s="46"/>
      <c r="EP145" s="46"/>
      <c r="EQ145" s="46"/>
      <c r="ER145" s="46"/>
      <c r="ES145" s="46"/>
      <c r="ET145" s="46"/>
      <c r="EU145" s="46"/>
      <c r="EV145" s="46"/>
      <c r="EW145" s="46"/>
      <c r="EX145" s="46"/>
      <c r="EY145" s="46"/>
      <c r="EZ145" s="46"/>
      <c r="FA145" s="46"/>
      <c r="FB145" s="46"/>
      <c r="FC145" s="46"/>
      <c r="FD145" s="46"/>
      <c r="FE145" s="46"/>
      <c r="FF145" s="46"/>
      <c r="FG145" s="46"/>
      <c r="FH145" s="46"/>
      <c r="FI145" s="46"/>
      <c r="FJ145" s="46"/>
      <c r="FK145" s="46"/>
      <c r="FL145" s="46"/>
      <c r="FM145" s="46"/>
      <c r="FN145" s="46"/>
      <c r="FO145" s="46"/>
      <c r="FP145" s="46"/>
      <c r="FQ145" s="46"/>
      <c r="FR145" s="46"/>
      <c r="FS145" s="46"/>
      <c r="FT145" s="46"/>
      <c r="FU145" s="46"/>
      <c r="FV145" s="46"/>
      <c r="FW145" s="46"/>
      <c r="FX145" s="46"/>
      <c r="FY145" s="46"/>
      <c r="FZ145" s="46"/>
      <c r="GA145" s="46"/>
      <c r="GB145" s="46"/>
      <c r="GC145" s="46"/>
      <c r="GD145" s="46"/>
      <c r="GE145" s="46"/>
      <c r="GF145" s="46"/>
      <c r="GG145" s="46"/>
      <c r="GH145" s="46"/>
      <c r="GI145" s="46"/>
      <c r="GJ145" s="46"/>
      <c r="GK145" s="46"/>
      <c r="GL145" s="46"/>
      <c r="GM145" s="46"/>
      <c r="GN145" s="46"/>
      <c r="GO145" s="46"/>
      <c r="GP145" s="46"/>
      <c r="GQ145" s="46"/>
      <c r="GR145" s="46"/>
      <c r="GS145" s="46"/>
      <c r="GT145" s="46"/>
      <c r="GU145" s="46"/>
      <c r="GV145" s="46"/>
      <c r="GW145" s="46"/>
      <c r="GX145" s="46"/>
      <c r="GY145" s="46"/>
      <c r="GZ145" s="46"/>
      <c r="HA145" s="46"/>
      <c r="HB145" s="46"/>
      <c r="HC145" s="46"/>
      <c r="HD145" s="46"/>
      <c r="HE145" s="46"/>
      <c r="HF145" s="46"/>
      <c r="HG145" s="46"/>
      <c r="HH145" s="46"/>
      <c r="HI145" s="46"/>
      <c r="HJ145" s="46"/>
      <c r="HK145" s="46"/>
      <c r="HL145" s="46"/>
      <c r="HM145" s="46"/>
      <c r="HN145" s="46"/>
      <c r="HO145" s="46"/>
      <c r="HP145" s="46"/>
      <c r="HQ145" s="46"/>
      <c r="HR145" s="46"/>
      <c r="HS145" s="46"/>
      <c r="HT145" s="46"/>
      <c r="HU145" s="46"/>
      <c r="HV145" s="46"/>
      <c r="HW145" s="46"/>
      <c r="HX145" s="46"/>
      <c r="HY145" s="46"/>
      <c r="HZ145" s="46"/>
      <c r="IA145" s="46"/>
      <c r="IB145" s="46"/>
      <c r="IC145" s="46"/>
      <c r="ID145" s="46"/>
      <c r="IE145" s="46"/>
      <c r="IF145" s="46"/>
      <c r="IG145" s="46"/>
      <c r="IH145" s="46"/>
      <c r="II145" s="46"/>
      <c r="IJ145" s="46"/>
      <c r="IK145" s="46"/>
      <c r="IL145" s="46"/>
      <c r="IM145" s="46"/>
      <c r="IN145" s="46"/>
      <c r="IO145" s="46"/>
      <c r="IP145" s="46"/>
      <c r="IQ145" s="46"/>
      <c r="IR145" s="46"/>
      <c r="IS145" s="46"/>
      <c r="IT145" s="46"/>
      <c r="IU145" s="46"/>
    </row>
    <row r="146" spans="1:255" s="39" customFormat="1" ht="29.25" customHeight="1">
      <c r="A146" s="104"/>
      <c r="B146" s="104"/>
      <c r="C146" s="76" t="s">
        <v>126</v>
      </c>
      <c r="D146" s="19"/>
      <c r="E146" s="83"/>
      <c r="F146" s="104"/>
      <c r="G146" s="19"/>
    </row>
    <row r="147" spans="1:255" s="39" customFormat="1" ht="43.2">
      <c r="A147" s="57" t="s">
        <v>59</v>
      </c>
      <c r="B147" s="57" t="s">
        <v>127</v>
      </c>
      <c r="C147" s="57" t="s">
        <v>61</v>
      </c>
      <c r="D147" s="19"/>
      <c r="E147" s="19"/>
      <c r="F147" s="19"/>
      <c r="G147" s="19"/>
    </row>
    <row r="148" spans="1:255" s="39" customFormat="1" ht="21.6">
      <c r="A148" s="69">
        <v>1</v>
      </c>
      <c r="B148" s="69">
        <v>2</v>
      </c>
      <c r="C148" s="69">
        <v>3</v>
      </c>
      <c r="D148" s="19"/>
      <c r="E148" s="19"/>
      <c r="F148" s="19"/>
      <c r="G148" s="19"/>
    </row>
    <row r="149" spans="1:255" s="49" customFormat="1" ht="44.25" customHeight="1">
      <c r="A149" s="58">
        <v>1</v>
      </c>
      <c r="B149" s="105" t="s">
        <v>128</v>
      </c>
      <c r="C149" s="106">
        <f>F142</f>
        <v>400</v>
      </c>
      <c r="D149" s="51"/>
      <c r="E149" s="51"/>
      <c r="F149" s="51"/>
      <c r="G149" s="51"/>
    </row>
    <row r="150" spans="1:255" s="49" customFormat="1" ht="27" customHeight="1">
      <c r="A150" s="58">
        <v>2</v>
      </c>
      <c r="B150" s="105" t="s">
        <v>129</v>
      </c>
      <c r="C150" s="106">
        <f>C128</f>
        <v>5000</v>
      </c>
      <c r="D150" s="51"/>
      <c r="E150" s="51"/>
      <c r="F150" s="51"/>
      <c r="G150" s="51"/>
    </row>
    <row r="151" spans="1:255" s="49" customFormat="1" ht="36.75" customHeight="1">
      <c r="A151" s="58">
        <v>3</v>
      </c>
      <c r="B151" s="105" t="s">
        <v>109</v>
      </c>
      <c r="C151" s="106">
        <f>C129</f>
        <v>15000</v>
      </c>
      <c r="D151" s="51"/>
      <c r="E151" s="51"/>
      <c r="F151" s="51"/>
      <c r="G151" s="51"/>
    </row>
    <row r="152" spans="1:255" s="49" customFormat="1" ht="24.75" customHeight="1">
      <c r="A152" s="58">
        <v>4</v>
      </c>
      <c r="B152" s="105" t="s">
        <v>130</v>
      </c>
      <c r="C152" s="106">
        <f>G64</f>
        <v>0</v>
      </c>
      <c r="D152" s="51"/>
      <c r="E152" s="51"/>
      <c r="F152" s="51"/>
      <c r="G152" s="51"/>
    </row>
    <row r="153" spans="1:255" s="49" customFormat="1" ht="23.25" customHeight="1">
      <c r="A153" s="58">
        <v>5</v>
      </c>
      <c r="B153" s="105" t="s">
        <v>131</v>
      </c>
      <c r="C153" s="106">
        <f>C133-C128-C129</f>
        <v>2500</v>
      </c>
      <c r="D153" s="51"/>
      <c r="E153" s="51"/>
      <c r="F153" s="51"/>
      <c r="G153" s="51"/>
    </row>
    <row r="154" spans="1:255" s="49" customFormat="1" ht="44.25" customHeight="1">
      <c r="A154" s="58">
        <v>6</v>
      </c>
      <c r="B154" s="107" t="s">
        <v>132</v>
      </c>
      <c r="C154" s="106">
        <f>SUM(C149:C153)</f>
        <v>22900</v>
      </c>
      <c r="D154" s="51"/>
      <c r="E154" s="51"/>
      <c r="F154" s="51"/>
      <c r="G154" s="51"/>
    </row>
    <row r="155" spans="1:255" s="49" customFormat="1" ht="97.5" customHeight="1">
      <c r="A155" s="58">
        <v>7</v>
      </c>
      <c r="B155" s="105" t="s">
        <v>133</v>
      </c>
      <c r="C155" s="106">
        <f>IF(D173=0,0,C154/D173)</f>
        <v>916</v>
      </c>
      <c r="D155" s="51"/>
      <c r="E155" s="51"/>
      <c r="F155" s="51"/>
      <c r="G155" s="51"/>
    </row>
    <row r="156" spans="1:255" s="39" customFormat="1">
      <c r="A156" s="19"/>
      <c r="B156" s="51"/>
      <c r="C156" s="19"/>
      <c r="D156" s="19"/>
      <c r="E156" s="19"/>
      <c r="F156" s="19"/>
      <c r="G156" s="19"/>
    </row>
    <row r="157" spans="1:255" s="41" customFormat="1" ht="23.25" customHeight="1">
      <c r="A157" s="147" t="s">
        <v>134</v>
      </c>
      <c r="B157" s="147"/>
      <c r="C157" s="147"/>
      <c r="D157" s="147"/>
      <c r="E157" s="147"/>
      <c r="F157" s="147"/>
      <c r="G157" s="147"/>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row>
    <row r="158" spans="1:255" s="39" customFormat="1" ht="17.25" customHeight="1">
      <c r="A158" s="19"/>
      <c r="B158" s="19"/>
      <c r="C158" s="76" t="s">
        <v>135</v>
      </c>
      <c r="D158" s="19"/>
      <c r="E158" s="19"/>
      <c r="F158" s="19"/>
      <c r="G158" s="19"/>
    </row>
    <row r="159" spans="1:255" s="39" customFormat="1" ht="43.2">
      <c r="A159" s="57" t="s">
        <v>59</v>
      </c>
      <c r="B159" s="57" t="s">
        <v>136</v>
      </c>
      <c r="C159" s="57" t="s">
        <v>137</v>
      </c>
      <c r="D159" s="19"/>
      <c r="E159" s="19"/>
      <c r="F159" s="19"/>
      <c r="G159" s="19"/>
    </row>
    <row r="160" spans="1:255" s="42" customFormat="1" ht="21.6">
      <c r="A160" s="57">
        <v>1</v>
      </c>
      <c r="B160" s="57">
        <v>2</v>
      </c>
      <c r="C160" s="57">
        <v>3</v>
      </c>
      <c r="D160" s="82"/>
      <c r="E160" s="82"/>
      <c r="F160" s="82"/>
      <c r="G160" s="82"/>
    </row>
    <row r="161" spans="1:255" s="39" customFormat="1" ht="43.5" customHeight="1">
      <c r="A161" s="58">
        <v>1</v>
      </c>
      <c r="B161" s="108" t="s">
        <v>138</v>
      </c>
      <c r="C161" s="109">
        <f>C155</f>
        <v>916</v>
      </c>
      <c r="D161" s="19"/>
      <c r="E161" s="19"/>
      <c r="F161" s="19"/>
      <c r="G161" s="19"/>
    </row>
    <row r="162" spans="1:255" s="39" customFormat="1" ht="43.5" customHeight="1">
      <c r="A162" s="58">
        <v>2</v>
      </c>
      <c r="B162" s="108" t="s">
        <v>139</v>
      </c>
      <c r="C162" s="110">
        <v>0.2</v>
      </c>
      <c r="D162" s="19"/>
      <c r="E162" s="19"/>
      <c r="F162" s="19"/>
      <c r="G162" s="19"/>
    </row>
    <row r="163" spans="1:255" s="39" customFormat="1" ht="43.5" customHeight="1">
      <c r="A163" s="58">
        <v>3</v>
      </c>
      <c r="B163" s="108" t="s">
        <v>140</v>
      </c>
      <c r="C163" s="109">
        <f>C161*C162</f>
        <v>183.20000000000002</v>
      </c>
      <c r="D163" s="19"/>
      <c r="E163" s="19"/>
      <c r="F163" s="19"/>
      <c r="G163" s="19"/>
    </row>
    <row r="164" spans="1:255" s="39" customFormat="1" ht="43.5" customHeight="1">
      <c r="A164" s="58">
        <v>4</v>
      </c>
      <c r="B164" s="108" t="s">
        <v>141</v>
      </c>
      <c r="C164" s="109">
        <f>C161+C163</f>
        <v>1099.2</v>
      </c>
      <c r="D164" s="19"/>
      <c r="E164" s="19"/>
      <c r="F164" s="19"/>
      <c r="G164" s="19"/>
    </row>
    <row r="165" spans="1:255" s="39" customFormat="1" ht="68.25" customHeight="1">
      <c r="A165" s="58">
        <v>5</v>
      </c>
      <c r="B165" s="111" t="s">
        <v>142</v>
      </c>
      <c r="C165" s="112">
        <v>2000</v>
      </c>
      <c r="D165" s="19"/>
      <c r="E165" s="19"/>
      <c r="F165" s="19"/>
      <c r="G165" s="19"/>
    </row>
    <row r="166" spans="1:255" s="39" customFormat="1" ht="30.75" customHeight="1">
      <c r="A166" s="113"/>
      <c r="B166" s="19"/>
      <c r="C166" s="19"/>
      <c r="D166" s="19"/>
      <c r="E166" s="19"/>
      <c r="F166" s="19"/>
      <c r="G166" s="19"/>
    </row>
    <row r="167" spans="1:255" s="41" customFormat="1" ht="28.5" customHeight="1">
      <c r="A167" s="159" t="s">
        <v>143</v>
      </c>
      <c r="B167" s="159"/>
      <c r="C167" s="159"/>
      <c r="D167" s="159"/>
      <c r="E167" s="159"/>
      <c r="F167" s="159"/>
      <c r="G167" s="159"/>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c r="IK167" s="46"/>
      <c r="IL167" s="46"/>
      <c r="IM167" s="46"/>
      <c r="IN167" s="46"/>
      <c r="IO167" s="46"/>
      <c r="IP167" s="46"/>
      <c r="IQ167" s="46"/>
      <c r="IR167" s="46"/>
      <c r="IS167" s="46"/>
      <c r="IT167" s="46"/>
      <c r="IU167" s="46"/>
    </row>
    <row r="168" spans="1:255" s="41" customFormat="1" ht="27.75" customHeight="1">
      <c r="A168" s="147" t="s">
        <v>144</v>
      </c>
      <c r="B168" s="147"/>
      <c r="C168" s="147"/>
      <c r="D168" s="147"/>
      <c r="E168" s="147"/>
      <c r="F168" s="147"/>
      <c r="G168" s="147"/>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c r="EK168" s="46"/>
      <c r="EL168" s="46"/>
      <c r="EM168" s="46"/>
      <c r="EN168" s="46"/>
      <c r="EO168" s="46"/>
      <c r="EP168" s="46"/>
      <c r="EQ168" s="46"/>
      <c r="ER168" s="46"/>
      <c r="ES168" s="46"/>
      <c r="ET168" s="46"/>
      <c r="EU168" s="46"/>
      <c r="EV168" s="46"/>
      <c r="EW168" s="46"/>
      <c r="EX168" s="46"/>
      <c r="EY168" s="46"/>
      <c r="EZ168" s="46"/>
      <c r="FA168" s="46"/>
      <c r="FB168" s="46"/>
      <c r="FC168" s="46"/>
      <c r="FD168" s="46"/>
      <c r="FE168" s="46"/>
      <c r="FF168" s="46"/>
      <c r="FG168" s="46"/>
      <c r="FH168" s="46"/>
      <c r="FI168" s="46"/>
      <c r="FJ168" s="46"/>
      <c r="FK168" s="46"/>
      <c r="FL168" s="46"/>
      <c r="FM168" s="46"/>
      <c r="FN168" s="46"/>
      <c r="FO168" s="46"/>
      <c r="FP168" s="46"/>
      <c r="FQ168" s="46"/>
      <c r="FR168" s="46"/>
      <c r="FS168" s="46"/>
      <c r="FT168" s="46"/>
      <c r="FU168" s="46"/>
      <c r="FV168" s="46"/>
      <c r="FW168" s="46"/>
      <c r="FX168" s="46"/>
      <c r="FY168" s="46"/>
      <c r="FZ168" s="46"/>
      <c r="GA168" s="46"/>
      <c r="GB168" s="46"/>
      <c r="GC168" s="46"/>
      <c r="GD168" s="46"/>
      <c r="GE168" s="46"/>
      <c r="GF168" s="46"/>
      <c r="GG168" s="46"/>
      <c r="GH168" s="46"/>
      <c r="GI168" s="46"/>
      <c r="GJ168" s="46"/>
      <c r="GK168" s="46"/>
      <c r="GL168" s="46"/>
      <c r="GM168" s="46"/>
      <c r="GN168" s="46"/>
      <c r="GO168" s="46"/>
      <c r="GP168" s="46"/>
      <c r="GQ168" s="46"/>
      <c r="GR168" s="46"/>
      <c r="GS168" s="46"/>
      <c r="GT168" s="46"/>
      <c r="GU168" s="46"/>
      <c r="GV168" s="46"/>
      <c r="GW168" s="46"/>
      <c r="GX168" s="46"/>
      <c r="GY168" s="46"/>
      <c r="GZ168" s="46"/>
      <c r="HA168" s="46"/>
      <c r="HB168" s="46"/>
      <c r="HC168" s="46"/>
      <c r="HD168" s="46"/>
      <c r="HE168" s="46"/>
      <c r="HF168" s="46"/>
      <c r="HG168" s="46"/>
      <c r="HH168" s="46"/>
      <c r="HI168" s="46"/>
      <c r="HJ168" s="46"/>
      <c r="HK168" s="46"/>
      <c r="HL168" s="46"/>
      <c r="HM168" s="46"/>
      <c r="HN168" s="46"/>
      <c r="HO168" s="46"/>
      <c r="HP168" s="46"/>
      <c r="HQ168" s="46"/>
      <c r="HR168" s="46"/>
      <c r="HS168" s="46"/>
      <c r="HT168" s="46"/>
      <c r="HU168" s="46"/>
      <c r="HV168" s="46"/>
      <c r="HW168" s="46"/>
      <c r="HX168" s="46"/>
      <c r="HY168" s="46"/>
      <c r="HZ168" s="46"/>
      <c r="IA168" s="46"/>
      <c r="IB168" s="46"/>
      <c r="IC168" s="46"/>
      <c r="ID168" s="46"/>
      <c r="IE168" s="46"/>
      <c r="IF168" s="46"/>
      <c r="IG168" s="46"/>
      <c r="IH168" s="46"/>
      <c r="II168" s="46"/>
      <c r="IJ168" s="46"/>
      <c r="IK168" s="46"/>
      <c r="IL168" s="46"/>
      <c r="IM168" s="46"/>
      <c r="IN168" s="46"/>
      <c r="IO168" s="46"/>
      <c r="IP168" s="46"/>
      <c r="IQ168" s="46"/>
      <c r="IR168" s="46"/>
      <c r="IS168" s="46"/>
      <c r="IT168" s="46"/>
      <c r="IU168" s="46"/>
    </row>
    <row r="169" spans="1:255" s="39" customFormat="1" ht="21.6">
      <c r="A169" s="19"/>
      <c r="B169" s="83"/>
      <c r="C169" s="83"/>
      <c r="D169" s="93" t="s">
        <v>145</v>
      </c>
      <c r="E169" s="19"/>
      <c r="F169" s="19"/>
      <c r="G169" s="19"/>
    </row>
    <row r="170" spans="1:255" s="40" customFormat="1" ht="40.5" customHeight="1">
      <c r="A170" s="57" t="s">
        <v>59</v>
      </c>
      <c r="B170" s="160" t="s">
        <v>146</v>
      </c>
      <c r="C170" s="160"/>
      <c r="D170" s="57"/>
      <c r="E170" s="68"/>
      <c r="F170" s="68"/>
      <c r="G170" s="68"/>
    </row>
    <row r="171" spans="1:255" s="39" customFormat="1" ht="21.6">
      <c r="A171" s="114">
        <v>1</v>
      </c>
      <c r="B171" s="114">
        <v>2</v>
      </c>
      <c r="C171" s="114">
        <v>3</v>
      </c>
      <c r="D171" s="114">
        <v>4</v>
      </c>
      <c r="E171" s="19"/>
      <c r="F171" s="19"/>
      <c r="G171" s="19"/>
    </row>
    <row r="172" spans="1:255" s="39" customFormat="1" ht="25.5" customHeight="1">
      <c r="A172" s="161">
        <v>1</v>
      </c>
      <c r="B172" s="156" t="s">
        <v>147</v>
      </c>
      <c r="C172" s="115" t="s">
        <v>148</v>
      </c>
      <c r="D172" s="88" t="s">
        <v>149</v>
      </c>
      <c r="E172" s="19"/>
      <c r="F172" s="19"/>
      <c r="G172" s="19"/>
    </row>
    <row r="173" spans="1:255" s="39" customFormat="1" ht="25.5" customHeight="1">
      <c r="A173" s="161"/>
      <c r="B173" s="156"/>
      <c r="C173" s="115" t="s">
        <v>150</v>
      </c>
      <c r="D173" s="99">
        <v>25</v>
      </c>
      <c r="E173" s="19"/>
      <c r="F173" s="19"/>
      <c r="G173" s="19"/>
    </row>
    <row r="174" spans="1:255" s="39" customFormat="1" ht="28.5" customHeight="1">
      <c r="A174" s="58">
        <v>2</v>
      </c>
      <c r="B174" s="156" t="s">
        <v>151</v>
      </c>
      <c r="C174" s="156"/>
      <c r="D174" s="116">
        <v>2000</v>
      </c>
      <c r="E174" s="19"/>
      <c r="F174" s="19"/>
      <c r="G174" s="19"/>
    </row>
    <row r="175" spans="1:255" s="39" customFormat="1" ht="45.75" customHeight="1">
      <c r="A175" s="58">
        <v>3</v>
      </c>
      <c r="B175" s="156" t="s">
        <v>152</v>
      </c>
      <c r="C175" s="156"/>
      <c r="D175" s="109">
        <f>D173*D174</f>
        <v>50000</v>
      </c>
      <c r="E175" s="19"/>
      <c r="F175" s="19"/>
      <c r="G175" s="19"/>
    </row>
    <row r="176" spans="1:255" s="39" customFormat="1" ht="30" customHeight="1">
      <c r="A176" s="103"/>
      <c r="B176" s="19"/>
      <c r="C176" s="19"/>
      <c r="D176" s="19"/>
      <c r="E176" s="19"/>
      <c r="F176" s="19"/>
      <c r="G176" s="19"/>
    </row>
    <row r="177" spans="1:7" s="39" customFormat="1" ht="25.5" customHeight="1">
      <c r="A177" s="147" t="s">
        <v>153</v>
      </c>
      <c r="B177" s="147"/>
      <c r="C177" s="147"/>
      <c r="D177" s="147"/>
      <c r="E177" s="147"/>
      <c r="F177" s="147"/>
      <c r="G177" s="147"/>
    </row>
    <row r="178" spans="1:7" s="39" customFormat="1" ht="15.9" customHeight="1">
      <c r="A178" s="36"/>
      <c r="B178" s="36"/>
      <c r="C178" s="36"/>
      <c r="D178" s="36"/>
      <c r="E178" s="36"/>
      <c r="F178" s="36"/>
      <c r="G178" s="36"/>
    </row>
    <row r="179" spans="1:7" s="39" customFormat="1" ht="38.25" customHeight="1">
      <c r="A179" s="36"/>
      <c r="B179" s="111" t="s">
        <v>154</v>
      </c>
      <c r="C179" s="117">
        <v>4</v>
      </c>
      <c r="D179" s="118" t="str">
        <f>IF(C179=4,"НПД 4%",IF(C179=6,"НПД/УСН 6%",IF(C179=15,"УСН 15%",0)))</f>
        <v>НПД 4%</v>
      </c>
      <c r="E179" s="19"/>
      <c r="F179" s="36"/>
      <c r="G179" s="36"/>
    </row>
    <row r="180" spans="1:7" s="39" customFormat="1" ht="18" customHeight="1">
      <c r="A180" s="36"/>
      <c r="B180" s="157" t="s">
        <v>155</v>
      </c>
      <c r="C180" s="157"/>
      <c r="D180" s="157"/>
      <c r="E180" s="36"/>
      <c r="F180" s="36"/>
      <c r="G180" s="36"/>
    </row>
    <row r="181" spans="1:7" s="39" customFormat="1" ht="15.9" customHeight="1">
      <c r="A181" s="36"/>
      <c r="B181" s="36"/>
      <c r="C181" s="36"/>
      <c r="D181" s="36"/>
      <c r="E181" s="36"/>
      <c r="F181" s="36"/>
      <c r="G181" s="36"/>
    </row>
    <row r="182" spans="1:7" s="39" customFormat="1" ht="19.5" customHeight="1">
      <c r="A182" s="19"/>
      <c r="B182" s="83"/>
      <c r="C182" s="93" t="s">
        <v>156</v>
      </c>
      <c r="D182" s="19"/>
      <c r="E182" s="19"/>
      <c r="F182" s="19"/>
      <c r="G182" s="19"/>
    </row>
    <row r="183" spans="1:7" s="40" customFormat="1" ht="43.2">
      <c r="A183" s="57" t="s">
        <v>59</v>
      </c>
      <c r="B183" s="57" t="s">
        <v>146</v>
      </c>
      <c r="C183" s="57" t="s">
        <v>61</v>
      </c>
      <c r="D183" s="68"/>
      <c r="E183" s="68"/>
      <c r="F183" s="68"/>
      <c r="G183" s="68"/>
    </row>
    <row r="184" spans="1:7" s="39" customFormat="1" ht="20.25" customHeight="1">
      <c r="A184" s="69">
        <v>1</v>
      </c>
      <c r="B184" s="69">
        <v>2</v>
      </c>
      <c r="C184" s="69">
        <v>3</v>
      </c>
      <c r="D184" s="19"/>
      <c r="E184" s="19"/>
      <c r="F184" s="19"/>
      <c r="G184" s="19"/>
    </row>
    <row r="185" spans="1:7" s="39" customFormat="1" ht="42">
      <c r="A185" s="58">
        <v>1</v>
      </c>
      <c r="B185" s="119" t="s">
        <v>157</v>
      </c>
      <c r="C185" s="120">
        <f>D175</f>
        <v>50000</v>
      </c>
      <c r="D185" s="19"/>
      <c r="E185" s="19"/>
      <c r="F185" s="19"/>
      <c r="G185" s="19"/>
    </row>
    <row r="186" spans="1:7" s="39" customFormat="1" ht="42">
      <c r="A186" s="58">
        <v>2</v>
      </c>
      <c r="B186" s="119" t="s">
        <v>158</v>
      </c>
      <c r="C186" s="120">
        <f>C154</f>
        <v>22900</v>
      </c>
      <c r="D186" s="19"/>
      <c r="E186" s="19"/>
      <c r="F186" s="19"/>
      <c r="G186" s="19"/>
    </row>
    <row r="187" spans="1:7" s="39" customFormat="1" ht="21.6">
      <c r="A187" s="58">
        <v>3</v>
      </c>
      <c r="B187" s="119" t="s">
        <v>159</v>
      </c>
      <c r="C187" s="120">
        <f>IF(C179=15,(C185-C186)*0.15,C185*C179/100)</f>
        <v>2000</v>
      </c>
      <c r="D187" s="19"/>
      <c r="E187" s="19"/>
      <c r="F187" s="19"/>
      <c r="G187" s="19"/>
    </row>
    <row r="188" spans="1:7" s="39" customFormat="1" ht="43.2">
      <c r="A188" s="58">
        <v>4</v>
      </c>
      <c r="B188" s="121" t="s">
        <v>160</v>
      </c>
      <c r="C188" s="120">
        <f>C185-C186-C187</f>
        <v>25100</v>
      </c>
      <c r="D188" s="19"/>
      <c r="E188" s="19"/>
      <c r="F188" s="19"/>
      <c r="G188" s="19"/>
    </row>
    <row r="189" spans="1:7" s="39" customFormat="1" ht="42">
      <c r="A189" s="58">
        <v>5</v>
      </c>
      <c r="B189" s="119" t="s">
        <v>161</v>
      </c>
      <c r="C189" s="120">
        <f>C188*12</f>
        <v>301200</v>
      </c>
      <c r="D189" s="19"/>
      <c r="E189" s="19"/>
      <c r="F189" s="19"/>
      <c r="G189" s="19"/>
    </row>
    <row r="190" spans="1:7" s="39" customFormat="1" ht="42">
      <c r="A190" s="58">
        <v>6</v>
      </c>
      <c r="B190" s="119" t="s">
        <v>162</v>
      </c>
      <c r="C190" s="122">
        <f>IF(C186=0,0,C188/C186)</f>
        <v>1.0960698689956332</v>
      </c>
      <c r="D190" s="19"/>
      <c r="E190" s="19"/>
      <c r="F190" s="19"/>
      <c r="G190" s="19"/>
    </row>
    <row r="191" spans="1:7" ht="21.6">
      <c r="A191" s="58">
        <v>7</v>
      </c>
      <c r="B191" s="119" t="s">
        <v>163</v>
      </c>
      <c r="C191" s="123">
        <f>ROUND(C94/C188,0)</f>
        <v>14</v>
      </c>
    </row>
    <row r="192" spans="1:7" s="39" customFormat="1">
      <c r="A192" s="19"/>
      <c r="B192" s="19"/>
      <c r="C192" s="19"/>
      <c r="D192" s="19"/>
      <c r="E192" s="19"/>
      <c r="F192" s="19"/>
      <c r="G192" s="19"/>
    </row>
    <row r="193" spans="1:7" s="50" customFormat="1" ht="43.5" customHeight="1">
      <c r="A193" s="155" t="s">
        <v>164</v>
      </c>
      <c r="B193" s="155"/>
      <c r="C193" s="155"/>
      <c r="D193" s="155"/>
      <c r="E193" s="18"/>
      <c r="F193" s="124"/>
      <c r="G193" s="124"/>
    </row>
    <row r="194" spans="1:7" s="50" customFormat="1" ht="40.5" customHeight="1">
      <c r="A194" s="158"/>
      <c r="B194" s="158"/>
      <c r="C194" s="158"/>
      <c r="D194" s="158"/>
      <c r="E194" s="18"/>
      <c r="F194" s="125"/>
      <c r="G194" s="124"/>
    </row>
    <row r="195" spans="1:7" s="39" customFormat="1" ht="33.75" customHeight="1">
      <c r="A195" s="155" t="s">
        <v>165</v>
      </c>
      <c r="B195" s="155"/>
      <c r="C195" s="155"/>
      <c r="D195" s="155"/>
      <c r="E195" s="155"/>
      <c r="F195" s="65"/>
      <c r="G195" s="19"/>
    </row>
    <row r="196" spans="1:7" s="52" customFormat="1" ht="57.75" customHeight="1">
      <c r="A196" s="19"/>
      <c r="B196" s="51"/>
      <c r="C196" s="19"/>
      <c r="D196" s="19"/>
      <c r="E196" s="19"/>
      <c r="F196" s="103"/>
      <c r="G196" s="103"/>
    </row>
    <row r="197" spans="1:7" ht="15.75" hidden="1" customHeight="1"/>
  </sheetData>
  <mergeCells count="266">
    <mergeCell ref="A195:E195"/>
    <mergeCell ref="B174:C174"/>
    <mergeCell ref="B175:C175"/>
    <mergeCell ref="A177:G177"/>
    <mergeCell ref="B180:D180"/>
    <mergeCell ref="A193:D193"/>
    <mergeCell ref="A194:D194"/>
    <mergeCell ref="A145:G145"/>
    <mergeCell ref="A157:G157"/>
    <mergeCell ref="A167:G167"/>
    <mergeCell ref="A168:G168"/>
    <mergeCell ref="B170:C170"/>
    <mergeCell ref="A172:A173"/>
    <mergeCell ref="B172:B173"/>
    <mergeCell ref="HI144:HO144"/>
    <mergeCell ref="HP144:HV144"/>
    <mergeCell ref="HW144:IC144"/>
    <mergeCell ref="ID144:IJ144"/>
    <mergeCell ref="IK144:IQ144"/>
    <mergeCell ref="IR144:IU144"/>
    <mergeCell ref="FS144:FY144"/>
    <mergeCell ref="FZ144:GF144"/>
    <mergeCell ref="GG144:GM144"/>
    <mergeCell ref="GN144:GT144"/>
    <mergeCell ref="GU144:HA144"/>
    <mergeCell ref="HB144:HH144"/>
    <mergeCell ref="EJ144:EP144"/>
    <mergeCell ref="EQ144:EW144"/>
    <mergeCell ref="EX144:FD144"/>
    <mergeCell ref="FE144:FK144"/>
    <mergeCell ref="FL144:FR144"/>
    <mergeCell ref="CM144:CS144"/>
    <mergeCell ref="CT144:CZ144"/>
    <mergeCell ref="DA144:DG144"/>
    <mergeCell ref="DH144:DN144"/>
    <mergeCell ref="DO144:DU144"/>
    <mergeCell ref="DV144:EB144"/>
    <mergeCell ref="ID135:IJ135"/>
    <mergeCell ref="IK135:IQ135"/>
    <mergeCell ref="IR135:IU135"/>
    <mergeCell ref="HB135:HH135"/>
    <mergeCell ref="HI135:HO135"/>
    <mergeCell ref="HP135:HV135"/>
    <mergeCell ref="HW135:IC135"/>
    <mergeCell ref="CM135:CS135"/>
    <mergeCell ref="CT135:CZ135"/>
    <mergeCell ref="DA135:DG135"/>
    <mergeCell ref="GN135:GT135"/>
    <mergeCell ref="GU135:HA135"/>
    <mergeCell ref="EX135:FD135"/>
    <mergeCell ref="FE135:FK135"/>
    <mergeCell ref="FL135:FR135"/>
    <mergeCell ref="FS135:FY135"/>
    <mergeCell ref="FZ135:GF135"/>
    <mergeCell ref="GG135:GM135"/>
    <mergeCell ref="DH135:DN135"/>
    <mergeCell ref="DO135:DU135"/>
    <mergeCell ref="DV135:EB135"/>
    <mergeCell ref="EC135:EI135"/>
    <mergeCell ref="EJ135:EP135"/>
    <mergeCell ref="EQ135:EW135"/>
    <mergeCell ref="DV123:EB123"/>
    <mergeCell ref="EC123:EI123"/>
    <mergeCell ref="B136:G136"/>
    <mergeCell ref="A144:G144"/>
    <mergeCell ref="N144:T144"/>
    <mergeCell ref="U144:AA144"/>
    <mergeCell ref="AB144:AH144"/>
    <mergeCell ref="AI144:AO144"/>
    <mergeCell ref="AP144:AV144"/>
    <mergeCell ref="BR135:BX135"/>
    <mergeCell ref="BY135:CE135"/>
    <mergeCell ref="CF135:CL135"/>
    <mergeCell ref="AW144:BC144"/>
    <mergeCell ref="BD144:BJ144"/>
    <mergeCell ref="BK144:BQ144"/>
    <mergeCell ref="BR144:BX144"/>
    <mergeCell ref="BY144:CE144"/>
    <mergeCell ref="CF144:CL144"/>
    <mergeCell ref="EC144:EI144"/>
    <mergeCell ref="DH123:DN123"/>
    <mergeCell ref="DO123:DU123"/>
    <mergeCell ref="IR123:IU123"/>
    <mergeCell ref="A135:G135"/>
    <mergeCell ref="N135:T135"/>
    <mergeCell ref="U135:AA135"/>
    <mergeCell ref="AB135:AH135"/>
    <mergeCell ref="AI135:AO135"/>
    <mergeCell ref="AP135:AV135"/>
    <mergeCell ref="AW135:BC135"/>
    <mergeCell ref="BD135:BJ135"/>
    <mergeCell ref="BK135:BQ135"/>
    <mergeCell ref="HB123:HH123"/>
    <mergeCell ref="HI123:HO123"/>
    <mergeCell ref="HP123:HV123"/>
    <mergeCell ref="HW123:IC123"/>
    <mergeCell ref="ID123:IJ123"/>
    <mergeCell ref="IK123:IQ123"/>
    <mergeCell ref="FL123:FR123"/>
    <mergeCell ref="FS123:FY123"/>
    <mergeCell ref="FZ123:GF123"/>
    <mergeCell ref="GG123:GM123"/>
    <mergeCell ref="GN123:GT123"/>
    <mergeCell ref="GU123:HA123"/>
    <mergeCell ref="AP123:AV123"/>
    <mergeCell ref="AW123:BC123"/>
    <mergeCell ref="BD123:BJ123"/>
    <mergeCell ref="BK123:BQ123"/>
    <mergeCell ref="BR123:BX123"/>
    <mergeCell ref="BY123:CE123"/>
    <mergeCell ref="HP104:HV104"/>
    <mergeCell ref="HW104:IC104"/>
    <mergeCell ref="ID104:IJ104"/>
    <mergeCell ref="EC104:EI104"/>
    <mergeCell ref="BD104:BJ104"/>
    <mergeCell ref="BK104:BQ104"/>
    <mergeCell ref="BR104:BX104"/>
    <mergeCell ref="BY104:CE104"/>
    <mergeCell ref="CF104:CL104"/>
    <mergeCell ref="CM104:CS104"/>
    <mergeCell ref="EJ123:EP123"/>
    <mergeCell ref="EQ123:EW123"/>
    <mergeCell ref="EX123:FD123"/>
    <mergeCell ref="FE123:FK123"/>
    <mergeCell ref="CF123:CL123"/>
    <mergeCell ref="CM123:CS123"/>
    <mergeCell ref="CT123:CZ123"/>
    <mergeCell ref="DA123:DG123"/>
    <mergeCell ref="IK104:IQ104"/>
    <mergeCell ref="IR104:IU104"/>
    <mergeCell ref="A123:G123"/>
    <mergeCell ref="N123:T123"/>
    <mergeCell ref="U123:AA123"/>
    <mergeCell ref="AB123:AH123"/>
    <mergeCell ref="AI123:AO123"/>
    <mergeCell ref="FZ104:GF104"/>
    <mergeCell ref="GG104:GM104"/>
    <mergeCell ref="GN104:GT104"/>
    <mergeCell ref="GU104:HA104"/>
    <mergeCell ref="HB104:HH104"/>
    <mergeCell ref="HI104:HO104"/>
    <mergeCell ref="EJ104:EP104"/>
    <mergeCell ref="EQ104:EW104"/>
    <mergeCell ref="EX104:FD104"/>
    <mergeCell ref="FE104:FK104"/>
    <mergeCell ref="FL104:FR104"/>
    <mergeCell ref="FS104:FY104"/>
    <mergeCell ref="CT104:CZ104"/>
    <mergeCell ref="DA104:DG104"/>
    <mergeCell ref="DH104:DN104"/>
    <mergeCell ref="DO104:DU104"/>
    <mergeCell ref="DV104:EB104"/>
    <mergeCell ref="N104:T104"/>
    <mergeCell ref="U104:AA104"/>
    <mergeCell ref="AB104:AH104"/>
    <mergeCell ref="AI104:AO104"/>
    <mergeCell ref="AP104:AV104"/>
    <mergeCell ref="AW104:BC104"/>
    <mergeCell ref="B98:F98"/>
    <mergeCell ref="B99:F99"/>
    <mergeCell ref="B100:F100"/>
    <mergeCell ref="B101:F101"/>
    <mergeCell ref="B102:F102"/>
    <mergeCell ref="A104:G104"/>
    <mergeCell ref="A83:A84"/>
    <mergeCell ref="B83:B84"/>
    <mergeCell ref="C83:C84"/>
    <mergeCell ref="D83:F83"/>
    <mergeCell ref="B96:F96"/>
    <mergeCell ref="B97:F97"/>
    <mergeCell ref="HI81:HO81"/>
    <mergeCell ref="HP81:HV81"/>
    <mergeCell ref="HW81:IC81"/>
    <mergeCell ref="EC81:EI81"/>
    <mergeCell ref="EJ81:EP81"/>
    <mergeCell ref="EQ81:EW81"/>
    <mergeCell ref="EX81:FD81"/>
    <mergeCell ref="FE81:FK81"/>
    <mergeCell ref="FL81:FR81"/>
    <mergeCell ref="CM81:CS81"/>
    <mergeCell ref="CT81:CZ81"/>
    <mergeCell ref="DA81:DG81"/>
    <mergeCell ref="DH81:DN81"/>
    <mergeCell ref="DO81:DU81"/>
    <mergeCell ref="DV81:EB81"/>
    <mergeCell ref="AW81:BC81"/>
    <mergeCell ref="BD81:BJ81"/>
    <mergeCell ref="BK81:BQ81"/>
    <mergeCell ref="ID81:IJ81"/>
    <mergeCell ref="IK81:IQ81"/>
    <mergeCell ref="IR81:IU81"/>
    <mergeCell ref="FS81:FY81"/>
    <mergeCell ref="FZ81:GF81"/>
    <mergeCell ref="GG81:GM81"/>
    <mergeCell ref="GN81:GT81"/>
    <mergeCell ref="GU81:HA81"/>
    <mergeCell ref="HB81:HH81"/>
    <mergeCell ref="BR81:BX81"/>
    <mergeCell ref="BY81:CE81"/>
    <mergeCell ref="CF81:CL81"/>
    <mergeCell ref="A81:G81"/>
    <mergeCell ref="N81:T81"/>
    <mergeCell ref="U81:AA81"/>
    <mergeCell ref="AB81:AH81"/>
    <mergeCell ref="AI81:AO81"/>
    <mergeCell ref="AP81:AV81"/>
    <mergeCell ref="A68:G68"/>
    <mergeCell ref="A69:G69"/>
    <mergeCell ref="A70:G70"/>
    <mergeCell ref="A71:G71"/>
    <mergeCell ref="B73:C73"/>
    <mergeCell ref="A74:G74"/>
    <mergeCell ref="A57:G57"/>
    <mergeCell ref="A58:G58"/>
    <mergeCell ref="A59:G59"/>
    <mergeCell ref="A61:B61"/>
    <mergeCell ref="B66:G66"/>
    <mergeCell ref="A67:G67"/>
    <mergeCell ref="B55:G55"/>
    <mergeCell ref="A56:G56"/>
    <mergeCell ref="A51:G51"/>
    <mergeCell ref="A52:G52"/>
    <mergeCell ref="A53:G53"/>
    <mergeCell ref="A54:G54"/>
    <mergeCell ref="A45:G45"/>
    <mergeCell ref="A46:G46"/>
    <mergeCell ref="A47:G47"/>
    <mergeCell ref="B48:G48"/>
    <mergeCell ref="A49:G49"/>
    <mergeCell ref="A50:G50"/>
    <mergeCell ref="A39:G39"/>
    <mergeCell ref="A40:G40"/>
    <mergeCell ref="A41:C41"/>
    <mergeCell ref="A42:G42"/>
    <mergeCell ref="A43:G43"/>
    <mergeCell ref="A44:G44"/>
    <mergeCell ref="A32:G32"/>
    <mergeCell ref="A34:G34"/>
    <mergeCell ref="A35:G35"/>
    <mergeCell ref="B36:G36"/>
    <mergeCell ref="A37:G37"/>
    <mergeCell ref="A38:G38"/>
    <mergeCell ref="A24:B24"/>
    <mergeCell ref="A25:B25"/>
    <mergeCell ref="B28:G28"/>
    <mergeCell ref="A29:G29"/>
    <mergeCell ref="A30:G30"/>
    <mergeCell ref="A31:G31"/>
    <mergeCell ref="A15:G15"/>
    <mergeCell ref="B16:G16"/>
    <mergeCell ref="A17:G17"/>
    <mergeCell ref="B18:G18"/>
    <mergeCell ref="A19:G19"/>
    <mergeCell ref="A23:B23"/>
    <mergeCell ref="A9:G9"/>
    <mergeCell ref="A10:G10"/>
    <mergeCell ref="B11:G11"/>
    <mergeCell ref="A12:G12"/>
    <mergeCell ref="A13:G13"/>
    <mergeCell ref="A14:G14"/>
    <mergeCell ref="A1:G1"/>
    <mergeCell ref="A2:G2"/>
    <mergeCell ref="B5:G5"/>
    <mergeCell ref="A6:G6"/>
    <mergeCell ref="A7:G7"/>
    <mergeCell ref="A8:G8"/>
  </mergeCells>
  <dataValidations count="1">
    <dataValidation type="list" allowBlank="1" showInputMessage="1" showErrorMessage="1" sqref="C179" xr:uid="{00000000-0002-0000-0000-000000000000}">
      <formula1>"4,6,15"</formula1>
    </dataValidation>
  </dataValidations>
  <pageMargins left="0.74803149606299213" right="0.39370078740157505" top="0.78740157480315009" bottom="0.64842519685039413" header="0.39370078740157505" footer="0"/>
  <pageSetup paperSize="9" fitToWidth="0" fitToHeight="0" orientation="landscape" r:id="rId1"/>
  <headerFooter alignWithMargins="0">
    <oddFooter>&amp;R&amp;"Arial Cyr,Regular"&amp;10&amp;P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33"/>
  <sheetViews>
    <sheetView workbookViewId="0">
      <selection activeCell="B28" sqref="B28"/>
    </sheetView>
  </sheetViews>
  <sheetFormatPr defaultColWidth="9" defaultRowHeight="13.8"/>
  <cols>
    <col min="1" max="2" width="7.8984375" style="53" customWidth="1"/>
    <col min="3" max="3" width="35.8984375" style="53" customWidth="1"/>
    <col min="4" max="1024" width="7.8984375" style="53" customWidth="1"/>
    <col min="1025" max="1025" width="9" customWidth="1"/>
  </cols>
  <sheetData>
    <row r="1" spans="2:3" ht="17.399999999999999">
      <c r="C1" s="54" t="s">
        <v>166</v>
      </c>
    </row>
    <row r="2" spans="2:3" ht="18">
      <c r="C2" s="55" t="s">
        <v>167</v>
      </c>
    </row>
    <row r="3" spans="2:3" ht="18">
      <c r="C3" s="55" t="s">
        <v>168</v>
      </c>
    </row>
    <row r="6" spans="2:3">
      <c r="B6" s="53">
        <v>1</v>
      </c>
      <c r="C6" s="53" t="s">
        <v>169</v>
      </c>
    </row>
    <row r="7" spans="2:3">
      <c r="C7" s="53" t="s">
        <v>170</v>
      </c>
    </row>
    <row r="8" spans="2:3">
      <c r="C8" s="53" t="s">
        <v>171</v>
      </c>
    </row>
    <row r="9" spans="2:3">
      <c r="C9" s="53" t="s">
        <v>172</v>
      </c>
    </row>
    <row r="10" spans="2:3">
      <c r="C10" s="53" t="s">
        <v>173</v>
      </c>
    </row>
    <row r="12" spans="2:3">
      <c r="B12" s="53">
        <v>2</v>
      </c>
      <c r="C12" s="53" t="s">
        <v>174</v>
      </c>
    </row>
    <row r="13" spans="2:3">
      <c r="C13" s="53" t="s">
        <v>175</v>
      </c>
    </row>
    <row r="14" spans="2:3">
      <c r="C14" s="53" t="s">
        <v>176</v>
      </c>
    </row>
    <row r="16" spans="2:3">
      <c r="B16" s="53">
        <v>3</v>
      </c>
      <c r="C16" s="53" t="s">
        <v>177</v>
      </c>
    </row>
    <row r="17" spans="2:3">
      <c r="C17" s="53" t="s">
        <v>178</v>
      </c>
    </row>
    <row r="18" spans="2:3">
      <c r="C18" s="53" t="s">
        <v>179</v>
      </c>
    </row>
    <row r="20" spans="2:3">
      <c r="B20" s="53">
        <v>4</v>
      </c>
      <c r="C20" s="53" t="s">
        <v>180</v>
      </c>
    </row>
    <row r="21" spans="2:3">
      <c r="C21" s="53" t="s">
        <v>181</v>
      </c>
    </row>
    <row r="22" spans="2:3">
      <c r="C22" s="53" t="s">
        <v>182</v>
      </c>
    </row>
    <row r="23" spans="2:3">
      <c r="C23" s="53" t="s">
        <v>183</v>
      </c>
    </row>
    <row r="25" spans="2:3">
      <c r="B25" s="53">
        <v>5</v>
      </c>
      <c r="C25" s="53" t="s">
        <v>184</v>
      </c>
    </row>
    <row r="26" spans="2:3">
      <c r="C26" s="53" t="s">
        <v>185</v>
      </c>
    </row>
    <row r="27" spans="2:3">
      <c r="C27" s="53" t="s">
        <v>186</v>
      </c>
    </row>
    <row r="29" spans="2:3">
      <c r="B29" s="53">
        <v>5</v>
      </c>
      <c r="C29" s="53" t="s">
        <v>187</v>
      </c>
    </row>
    <row r="31" spans="2:3">
      <c r="B31" s="53">
        <v>6</v>
      </c>
      <c r="C31" s="53" t="s">
        <v>188</v>
      </c>
    </row>
    <row r="32" spans="2:3">
      <c r="C32" s="53" t="s">
        <v>189</v>
      </c>
    </row>
    <row r="33" spans="3:3">
      <c r="C33" s="53" t="s">
        <v>190</v>
      </c>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45</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Структура_записки</vt:lpstr>
      <vt:lpstr>месСебест</vt:lpstr>
      <vt:lpstr>БизнесПлан!Область_печати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николай шачнев</dc:creator>
  <cp:lastModifiedBy>николай шачнев</cp:lastModifiedBy>
  <cp:revision>14</cp:revision>
  <dcterms:created xsi:type="dcterms:W3CDTF">2025-04-04T05:39:49Z</dcterms:created>
  <dcterms:modified xsi:type="dcterms:W3CDTF">2025-04-05T03:02:00Z</dcterms:modified>
</cp:coreProperties>
</file>