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3176" activeTab="2"/>
  </bookViews>
  <sheets>
    <sheet name="БизнесПлан" sheetId="1" r:id="rId1"/>
    <sheet name="Объёмы реализации в месяц" sheetId="2" r:id="rId2"/>
    <sheet name="Инструкция" sheetId="3" r:id="rId3"/>
  </sheets>
  <externalReferences>
    <externalReference r:id="rId6"/>
  </externalReferences>
  <definedNames>
    <definedName name="месСебест">'БизнесПлан'!$E$127</definedName>
    <definedName name="месячнаяПрограмма">'БизнесПлан'!#REF!</definedName>
    <definedName name="_xlnm.Print_Area" localSheetId="0">'БизнесПлан'!$A$1:$G$165</definedName>
  </definedNames>
  <calcPr fullCalcOnLoad="1"/>
</workbook>
</file>

<file path=xl/sharedStrings.xml><?xml version="1.0" encoding="utf-8"?>
<sst xmlns="http://schemas.openxmlformats.org/spreadsheetml/2006/main" count="192" uniqueCount="159">
  <si>
    <t>в том числе:</t>
  </si>
  <si>
    <t>3.3. Реализация продукции</t>
  </si>
  <si>
    <t>Наименование затрат и документов</t>
  </si>
  <si>
    <t>Итого:</t>
  </si>
  <si>
    <t>Наименование затрат</t>
  </si>
  <si>
    <t>Стоимость (руб.)</t>
  </si>
  <si>
    <t>ВСЕГО ЗАТРАТ:</t>
  </si>
  <si>
    <t>Наименование составляющих цены</t>
  </si>
  <si>
    <t>Продукция</t>
  </si>
  <si>
    <t>6.1. Среднемесячная выручка от реализации продукции</t>
  </si>
  <si>
    <t>6.2. Среднемесячная прибыль и рентабельность производства продукции, товаров, услуг.</t>
  </si>
  <si>
    <t>Совокупный годовой (чистый) доход (строка 3, табл. №9 х 12)</t>
  </si>
  <si>
    <t xml:space="preserve">1.5. Общая стоимость проекта (руб.) </t>
  </si>
  <si>
    <t xml:space="preserve">средства, привлекаемые из других источников </t>
  </si>
  <si>
    <t xml:space="preserve">вложение собственных средств </t>
  </si>
  <si>
    <t xml:space="preserve">1.3. Вид предпринимательской деятельности с перечислением видов выпускаемой продукции, товаров, услуг и т.д. :
</t>
  </si>
  <si>
    <t>инструкция: работать с БП достаточно просто.</t>
  </si>
  <si>
    <t>для заполнения полей типа такого:</t>
  </si>
  <si>
    <t>….нужно совершить двойной щелчок после последней написанной буквы, ( в примере обведено место  розовым овалом, а в реальном  БП, конечно, никаких овалов не будет), и начать писать то, что Вы хотите туда написать.</t>
  </si>
  <si>
    <t>Размышлений требует таблица 5. в ней в столбце 2 надо перечислить продаваемые товары или услуги, в столбце 5 - указать стоимость всех материалов на 1 ед. каждого изделия или услуги, в столбце 6 - объем данной услуги в месяц (просто числом), в столбце 4 оставить " 1" во всех ячейках</t>
  </si>
  <si>
    <t>Аренда (помещения, гаража, автотранспортных средств и т.д.)</t>
  </si>
  <si>
    <t>Итог</t>
  </si>
  <si>
    <t>Взносы в фонды</t>
  </si>
  <si>
    <t>Зарплата на одного</t>
  </si>
  <si>
    <t>Количество работников</t>
  </si>
  <si>
    <t>ВСЕГО:</t>
  </si>
  <si>
    <t xml:space="preserve"> БИЗНЕС – ПЛАН</t>
  </si>
  <si>
    <t>I.    ИНФОРМАЦИОННЫЕ ДАННЫЕ</t>
  </si>
  <si>
    <t>2.                СУЩЕСТВО ПРОЕКТА</t>
  </si>
  <si>
    <t>3. ПЛАН ПРОИЗВОДСТВА И СБЫТА ПРОДУКЦИИ, ТОВАРОВ, УСЛУГ.</t>
  </si>
  <si>
    <t xml:space="preserve">другие условия: </t>
  </si>
  <si>
    <t>4. ОБОСНОВАНИЕ СТОИМОСТИ ПРОЕКТА</t>
  </si>
  <si>
    <t>Свидетельство о регистрации (регистрационные сборы)</t>
  </si>
  <si>
    <t>Стоимость, рублей</t>
  </si>
  <si>
    <t xml:space="preserve">4.1. Организационные затраты </t>
  </si>
  <si>
    <t>Таблица 1</t>
  </si>
  <si>
    <t xml:space="preserve">4.2. Общая стоимость проекта </t>
  </si>
  <si>
    <t>Источник финансирования</t>
  </si>
  <si>
    <t>Таблица 2</t>
  </si>
  <si>
    <t xml:space="preserve">Основные средства         </t>
  </si>
  <si>
    <t xml:space="preserve">Материальные запасы         </t>
  </si>
  <si>
    <t>Таблица 3</t>
  </si>
  <si>
    <t xml:space="preserve">Перечень затрат </t>
  </si>
  <si>
    <t>Единица измерения</t>
  </si>
  <si>
    <t>Общая стоимость, рублей</t>
  </si>
  <si>
    <t>Таблица 4</t>
  </si>
  <si>
    <t>Стоимость затрат, рублей</t>
  </si>
  <si>
    <t>№ п/п</t>
  </si>
  <si>
    <t>Таблица  5</t>
  </si>
  <si>
    <t>Наименование материала</t>
  </si>
  <si>
    <t>количество</t>
  </si>
  <si>
    <t>Стоимость 1 единицы материала, рублей</t>
  </si>
  <si>
    <t>Период, на который делаются запасы</t>
  </si>
  <si>
    <t>5. РАСЧЕТ СЕБЕСТОИМОСТИ ПРОДУКЦИИ, ТОВАРОВ, УСЛУГ И ЦЕНЫ ИХ РЕАЛИЗАЦИИ</t>
  </si>
  <si>
    <t>Таблица 6</t>
  </si>
  <si>
    <t>Наименование составляющих себестоимости продукции</t>
  </si>
  <si>
    <t>Сырье и материалы (графа 6 таблицы 5 или данные калькуляции в расчете на месяц)</t>
  </si>
  <si>
    <t>Затраты на аренду (1 месяц)</t>
  </si>
  <si>
    <t>Другие затраты, относимые на себестоимость</t>
  </si>
  <si>
    <t>Итого производственных расходов, т.е. себестоимость месячного объема продукции в месяц</t>
  </si>
  <si>
    <t>5.1 Себестоимость объема выпускаемой продукции,  товаров   услуг в месяц, рублей</t>
  </si>
  <si>
    <t>5.2. Цена реализации продукции</t>
  </si>
  <si>
    <t>Таблица 7</t>
  </si>
  <si>
    <t>Себестоимость единицы продукции (услуг), то есть соотношение себестоимости  объема продукции в месяц (строка 5 табл. №6), к объему производства продукции в месяц(количество):</t>
  </si>
  <si>
    <t>Себестоимость единицы продукции  (строка 6 табл. №6),рублей</t>
  </si>
  <si>
    <t>Минимальная рентабельность ( строка 1 *строка 2 / 100%</t>
  </si>
  <si>
    <t>Минимальная рентабельность,%</t>
  </si>
  <si>
    <t>Средняя розничная цена реализации аналогичной продукции через торговую сеть, рублей</t>
  </si>
  <si>
    <t>6. ОБОСНОВАНИЕ СОСТОЯТЕЛЬНОСТИ ПРОЕКТА</t>
  </si>
  <si>
    <t>Минимальная цена реализации продукции, (строка 1 + строка 3), рублей</t>
  </si>
  <si>
    <t>Таблица 8</t>
  </si>
  <si>
    <t>Наименование показателя</t>
  </si>
  <si>
    <t>един измерения</t>
  </si>
  <si>
    <t>Среднемесячный объем реализации продукции в натуральном выражении</t>
  </si>
  <si>
    <t>Таблица 9</t>
  </si>
  <si>
    <t>Общий валовый доход в месяц (строка 3 таблицы 8)</t>
  </si>
  <si>
    <t>Чистый доход в месяц (строка 1 минус строка 2)</t>
  </si>
  <si>
    <t>Рентабельность, % (строка 3/строка 2) х 100, %</t>
  </si>
  <si>
    <t>Планируемая цена реализации единицы продукции, рублей</t>
  </si>
  <si>
    <t>Себестоимость объема всей продукции в месяц (строка 5 таблицы 6)</t>
  </si>
  <si>
    <t xml:space="preserve">2.4. Намечаемые объемы выпуска и реализации продукции, товаров, услуг: </t>
  </si>
  <si>
    <t>частичное возмещение Министерством социально-демографической и семейной политики Самарской области</t>
  </si>
  <si>
    <t>Валовый доход в месяц от реализации продукции (строка 1 х строка 2), рублей</t>
  </si>
  <si>
    <t>1.4. Форма собственности:частная собственность</t>
  </si>
  <si>
    <t>штука</t>
  </si>
  <si>
    <t>мобильная связь+интернет</t>
  </si>
  <si>
    <t>2.5. Время, необходимое для начала деятельности: 2 месяца</t>
  </si>
  <si>
    <t>Соц. Контракт</t>
  </si>
  <si>
    <t>личные средства</t>
  </si>
  <si>
    <t>№</t>
  </si>
  <si>
    <t>Цена</t>
  </si>
  <si>
    <t>Количество</t>
  </si>
  <si>
    <t>Сумма</t>
  </si>
  <si>
    <t>ИТОГО:</t>
  </si>
  <si>
    <t>Намечаемые объемы реализации услуг (продукции) в месяц</t>
  </si>
  <si>
    <t xml:space="preserve"> «____»___________2023 г.           ________________          ____________________
                                      подпись                        Ф.И.О
                                                                                          </t>
  </si>
  <si>
    <t>Прочие затраты</t>
  </si>
  <si>
    <r>
      <t xml:space="preserve">4.3. Затраты на приобретение </t>
    </r>
    <r>
      <rPr>
        <b/>
        <sz val="12"/>
        <rFont val="Courier New"/>
        <family val="3"/>
      </rPr>
      <t>основных средств</t>
    </r>
    <r>
      <rPr>
        <sz val="12"/>
        <rFont val="Courier New"/>
        <family val="3"/>
      </rPr>
      <t>:</t>
    </r>
  </si>
  <si>
    <r>
      <t xml:space="preserve">4.5. Затраты на создание запасов сырья, </t>
    </r>
    <r>
      <rPr>
        <b/>
        <sz val="12"/>
        <rFont val="Courier New"/>
        <family val="3"/>
      </rPr>
      <t>материалов</t>
    </r>
    <r>
      <rPr>
        <sz val="12"/>
        <rFont val="Courier New"/>
        <family val="3"/>
      </rPr>
      <t>, комплектующих изделий</t>
    </r>
  </si>
  <si>
    <t xml:space="preserve"> Доход подлежит налогообложению в установленном законом порядке.</t>
  </si>
  <si>
    <r>
      <t xml:space="preserve">Профессиональное </t>
    </r>
    <r>
      <rPr>
        <b/>
        <sz val="12"/>
        <rFont val="Arial"/>
        <family val="2"/>
      </rPr>
      <t>обучение</t>
    </r>
    <r>
      <rPr>
        <sz val="12"/>
        <rFont val="Arial"/>
        <family val="2"/>
      </rPr>
      <t xml:space="preserve"> и повышение квалификации</t>
    </r>
  </si>
  <si>
    <t>Страхование</t>
  </si>
  <si>
    <t>подтверждающие документы прилагаются :</t>
  </si>
  <si>
    <t>3.2. Условия, необходимые для реализации производства.</t>
  </si>
  <si>
    <t>Перечень основных средств</t>
  </si>
  <si>
    <t>4.4. Затраты на содержание основных средств и прочие затраты :</t>
  </si>
  <si>
    <r>
      <t xml:space="preserve">Количество                     </t>
    </r>
    <r>
      <rPr>
        <b/>
        <sz val="12"/>
        <rFont val="Arial"/>
        <family val="2"/>
      </rPr>
      <t>в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месяц</t>
    </r>
  </si>
  <si>
    <r>
      <t xml:space="preserve">Объем материала </t>
    </r>
    <r>
      <rPr>
        <b/>
        <sz val="12"/>
        <rFont val="Arial"/>
        <family val="2"/>
      </rPr>
      <t>на месяц</t>
    </r>
    <r>
      <rPr>
        <sz val="12"/>
        <rFont val="Arial"/>
        <family val="2"/>
      </rPr>
      <t>, рублей</t>
    </r>
  </si>
  <si>
    <t>Сумма планируемых затрат (из месячной потребности) на другие производственные нужды (вода, газ, тепло, транспортные расходы, коммунальные услуги, реклама, налоги и т.д.)</t>
  </si>
  <si>
    <t>Наименование услуги</t>
  </si>
  <si>
    <r>
      <t xml:space="preserve">2.6. Требуется ли разрешение соответствующих органов (СЭС, пожарная охрана и т.д.): </t>
    </r>
    <r>
      <rPr>
        <sz val="12"/>
        <color indexed="10"/>
        <rFont val="Courier New"/>
        <family val="3"/>
      </rPr>
      <t>если "да", следует прописать, какое именно разрешение необходимо. Если нет, указать "не требуется"</t>
    </r>
  </si>
  <si>
    <r>
      <t xml:space="preserve">Конкурентная способность (наличие конкурента): </t>
    </r>
    <r>
      <rPr>
        <sz val="12"/>
        <color indexed="10"/>
        <rFont val="Courier New"/>
        <family val="3"/>
      </rPr>
      <t>написать минимум двух конкурентов в выбранной сфере деятельности. Указать свои преимущества по сравнению с ними</t>
    </r>
    <r>
      <rPr>
        <sz val="12"/>
        <rFont val="Courier New"/>
        <family val="3"/>
      </rPr>
      <t xml:space="preserve">
</t>
    </r>
  </si>
  <si>
    <r>
      <t xml:space="preserve">Уровень цены (по сравнению с аналогом): </t>
    </r>
    <r>
      <rPr>
        <sz val="12"/>
        <color indexed="10"/>
        <rFont val="Courier New"/>
        <family val="3"/>
      </rPr>
      <t>выбрать: средний/выше среднего/ниже среднего</t>
    </r>
  </si>
  <si>
    <t xml:space="preserve">транспортные расходы </t>
  </si>
  <si>
    <t>прочие расходы</t>
  </si>
  <si>
    <t>реклама</t>
  </si>
  <si>
    <t>В эту ячейку закладывается налог+данные таблицы 4</t>
  </si>
  <si>
    <r>
      <t xml:space="preserve">2.3. Характеристики выпускаемой продукции, товаров, услуг: </t>
    </r>
    <r>
      <rPr>
        <sz val="12"/>
        <color indexed="10"/>
        <rFont val="Courier New"/>
        <family val="3"/>
      </rPr>
      <t>Краткое описание бизнес-проекта. На кого рассчитаны услуги</t>
    </r>
    <r>
      <rPr>
        <sz val="12"/>
        <rFont val="Courier New"/>
        <family val="3"/>
      </rPr>
      <t xml:space="preserve">, </t>
    </r>
    <r>
      <rPr>
        <sz val="12"/>
        <color indexed="10"/>
        <rFont val="Courier New"/>
        <family val="3"/>
      </rPr>
      <t>как будут оказываться</t>
    </r>
  </si>
  <si>
    <t>Стоимость, указанная в бизнес-плане, обязательно должна соответствовать коммерческому предложению! Цена должна быть максимально актуальной на момент подачи документов по соц. контракту</t>
  </si>
  <si>
    <t>электроэнергия</t>
  </si>
  <si>
    <t>Сюда ставим итоговое количество услуг из таблицы, размещенной во вкладке "Объемы реализации в месяц".</t>
  </si>
  <si>
    <t xml:space="preserve">Чтобы высчитать среднюю цену за услугу, берется среднее значение из таблицы, размещенной во вкладке "Объемы реализации в месяц". Делим итоговую сумму на итоговое количество. </t>
  </si>
  <si>
    <r>
      <t xml:space="preserve">приобретение основных средств (перечислить): </t>
    </r>
    <r>
      <rPr>
        <b/>
        <u val="single"/>
        <sz val="12"/>
        <rFont val="Courier New"/>
        <family val="3"/>
      </rPr>
      <t xml:space="preserve">см.таблицу № 3 </t>
    </r>
    <r>
      <rPr>
        <b/>
        <sz val="12"/>
        <rFont val="Courier New"/>
        <family val="3"/>
      </rPr>
      <t xml:space="preserve"> </t>
    </r>
  </si>
  <si>
    <r>
      <t xml:space="preserve">сырье, материалы, покупные комплектующие изделия (перечислить): </t>
    </r>
    <r>
      <rPr>
        <b/>
        <u val="single"/>
        <sz val="12"/>
        <rFont val="Courier New"/>
        <family val="3"/>
      </rPr>
      <t>см.таблицу № 5</t>
    </r>
  </si>
  <si>
    <r>
      <t xml:space="preserve">Реклама (необходимость, её виды): </t>
    </r>
    <r>
      <rPr>
        <sz val="12"/>
        <color indexed="10"/>
        <rFont val="Courier New"/>
        <family val="3"/>
      </rPr>
      <t>соцсети, визит</t>
    </r>
    <r>
      <rPr>
        <sz val="12"/>
        <color indexed="10"/>
        <rFont val="Courier New"/>
        <family val="3"/>
      </rPr>
      <t>ки, позитивные отзывы клиентов</t>
    </r>
  </si>
  <si>
    <r>
      <t xml:space="preserve">предпринимательского проекта : </t>
    </r>
    <r>
      <rPr>
        <b/>
        <sz val="12"/>
        <color indexed="10"/>
        <rFont val="Courier New"/>
        <family val="3"/>
      </rPr>
      <t>Название проекта (например, "Кабинет эстетической косметологии")</t>
    </r>
  </si>
  <si>
    <r>
      <t xml:space="preserve">1.1. Фамилия, имя и отчество (последнее - при наличии) предпринимателя: </t>
    </r>
    <r>
      <rPr>
        <sz val="12"/>
        <color indexed="10"/>
        <rFont val="Courier New"/>
        <family val="3"/>
      </rPr>
      <t>Иванова Анна Ивановна</t>
    </r>
    <r>
      <rPr>
        <sz val="12"/>
        <rFont val="Courier New"/>
        <family val="3"/>
      </rPr>
      <t xml:space="preserve">       Телефон: </t>
    </r>
    <r>
      <rPr>
        <sz val="12"/>
        <color indexed="10"/>
        <rFont val="Courier New"/>
        <family val="3"/>
      </rPr>
      <t xml:space="preserve">8-927-000-00-00 </t>
    </r>
    <r>
      <rPr>
        <sz val="12"/>
        <rFont val="Courier New"/>
        <family val="3"/>
      </rPr>
      <t xml:space="preserve">       ИНН:  </t>
    </r>
    <r>
      <rPr>
        <sz val="12"/>
        <color indexed="10"/>
        <rFont val="Courier New"/>
        <family val="3"/>
      </rPr>
      <t>632500000000</t>
    </r>
    <r>
      <rPr>
        <sz val="12"/>
        <rFont val="Courier New"/>
        <family val="3"/>
      </rPr>
      <t xml:space="preserve">          </t>
    </r>
  </si>
  <si>
    <r>
      <t xml:space="preserve">1.2. Дата и год рождения:  </t>
    </r>
    <r>
      <rPr>
        <sz val="12"/>
        <color indexed="10"/>
        <rFont val="Courier New"/>
        <family val="3"/>
      </rPr>
      <t xml:space="preserve"> 00.00.0000г.</t>
    </r>
    <r>
      <rPr>
        <sz val="12"/>
        <rFont val="Courier New"/>
        <family val="3"/>
      </rPr>
      <t xml:space="preserve">            образование: </t>
    </r>
    <r>
      <rPr>
        <sz val="12"/>
        <color indexed="10"/>
        <rFont val="Courier New"/>
        <family val="3"/>
      </rPr>
      <t xml:space="preserve">Прописываем образование, необходимое для осуществления указанного вида деятельности. Если такового нет, то пишем имеющееся. Например, "высшее медицинское образование. Также имеется сертификат "Основы косметологии и эстетической терапии". </t>
    </r>
    <r>
      <rPr>
        <sz val="12"/>
        <rFont val="Courier New"/>
        <family val="3"/>
      </rPr>
      <t xml:space="preserve">Опыт работы в выбранной сфере деятельности: </t>
    </r>
    <r>
      <rPr>
        <sz val="12"/>
        <color indexed="10"/>
        <rFont val="Courier New"/>
        <family val="3"/>
      </rPr>
      <t>указать, если имеется. Например, "опыт работы косметологом более двух лет"</t>
    </r>
  </si>
  <si>
    <r>
      <t xml:space="preserve">1.3. Вид предпринимательской деятельности с перечислением видов выпускаемой продукции, товаров, услуг и т.д.: </t>
    </r>
    <r>
      <rPr>
        <sz val="12"/>
        <color indexed="10"/>
        <rFont val="Courier New"/>
        <family val="3"/>
      </rPr>
      <t>услуги по эстетической косметологии</t>
    </r>
    <r>
      <rPr>
        <sz val="12"/>
        <rFont val="Courier New"/>
        <family val="3"/>
      </rPr>
      <t xml:space="preserve">
</t>
    </r>
  </si>
  <si>
    <r>
      <t xml:space="preserve">1.6. Место осуществления  предпринимательской деятельности: </t>
    </r>
    <r>
      <rPr>
        <sz val="12"/>
        <color indexed="10"/>
        <rFont val="Courier New"/>
        <family val="3"/>
      </rPr>
      <t xml:space="preserve">арендованное помещение, расположенное по адресу: указывается точный адрес. </t>
    </r>
  </si>
  <si>
    <r>
      <t xml:space="preserve">2.1. Полное название вида предпринимательской деятельности с указанием кодов ОКВЭД: </t>
    </r>
    <r>
      <rPr>
        <sz val="12"/>
        <color indexed="10"/>
        <rFont val="Courier New"/>
        <family val="3"/>
      </rPr>
      <t xml:space="preserve">Указать организационно-правовую форму ведения бизнеса: ИП либо самозанятость. Указать ОКВЭД - коды видов деятельности. Указывается четыре цифры с расшифровкой. Например, ОКВЭД 96.02 "Предоставление услуг парикмахерскими и салонами красоты". Уточнить ОКВЭД можно на сайте https://okvedkod.ru/
</t>
    </r>
  </si>
  <si>
    <r>
      <t xml:space="preserve">2.2. Полное перечисление выпускаемой продукции, товаров, услуг и т.д.: </t>
    </r>
    <r>
      <rPr>
        <sz val="12"/>
        <color indexed="10"/>
        <rFont val="Courier New"/>
        <family val="3"/>
      </rPr>
      <t>Например: Процедуры для лица: гигиеническая чистка, поверхностный пилинг, ручной массаж, аппаратный массаж. Процедуры для тела: ручной массаж, миостимуляция, обертывание</t>
    </r>
  </si>
  <si>
    <r>
      <t xml:space="preserve">3.1. Краткое описание производственного процесса: </t>
    </r>
    <r>
      <rPr>
        <sz val="12"/>
        <color indexed="10"/>
        <rFont val="Courier New"/>
        <family val="3"/>
      </rPr>
      <t xml:space="preserve">Поиск клиента; Выбор клиентом услуги; Предварительная запись; Основные этапы оказания услуги: </t>
    </r>
    <r>
      <rPr>
        <sz val="12"/>
        <color indexed="10"/>
        <rFont val="Courier New"/>
        <family val="3"/>
      </rPr>
      <t>перечислить.</t>
    </r>
    <r>
      <rPr>
        <sz val="12"/>
        <color indexed="10"/>
        <rFont val="Courier New"/>
        <family val="3"/>
      </rPr>
      <t xml:space="preserve"> Например: определение типа кожи, выбор косметических средств; проведение процедуры и т.п. Расчет с клиентом</t>
    </r>
    <r>
      <rPr>
        <sz val="12"/>
        <rFont val="Courier New"/>
        <family val="3"/>
      </rPr>
      <t xml:space="preserve"> </t>
    </r>
  </si>
  <si>
    <r>
      <t xml:space="preserve">помещение, энергоносители (эл.энергия, вода, газ): </t>
    </r>
    <r>
      <rPr>
        <sz val="12"/>
        <color indexed="10"/>
        <rFont val="Courier New"/>
        <family val="3"/>
      </rPr>
      <t>указать площадь арендованного помещения, какими коммуникациями оно оснащено, соответствует ли требованиям СанПиН</t>
    </r>
  </si>
  <si>
    <r>
      <t xml:space="preserve">Каналы сбыта (магазины, розничная торговля, реализация на дому, по договорам с предприятиями и т.д.): </t>
    </r>
    <r>
      <rPr>
        <sz val="12"/>
        <color indexed="10"/>
        <rFont val="Courier New"/>
        <family val="3"/>
      </rPr>
      <t xml:space="preserve">оказание услуг непосредственно в косметологическом кабинете </t>
    </r>
  </si>
  <si>
    <t xml:space="preserve">На аренду помещения можно потратить до 15% от общей суммы, запрашиваемой в рамках соц. контракта  </t>
  </si>
  <si>
    <t>Аппарат микротоковой терапии и пилинга</t>
  </si>
  <si>
    <t>Миостимулятор</t>
  </si>
  <si>
    <t>Тренажер для лица</t>
  </si>
  <si>
    <t>Кольцевая лампа</t>
  </si>
  <si>
    <t>Кушетка</t>
  </si>
  <si>
    <t>Стул</t>
  </si>
  <si>
    <t>Тележка</t>
  </si>
  <si>
    <t>Аппарат ультразвуковой терапии</t>
  </si>
  <si>
    <t>Простынь одноразовая</t>
  </si>
  <si>
    <t>Перчатки</t>
  </si>
  <si>
    <t>Полотенце одноразовое</t>
  </si>
  <si>
    <t>Салфетки одноразовые</t>
  </si>
  <si>
    <t>Шапочка одноразовая</t>
  </si>
  <si>
    <t>Маска косметологическая</t>
  </si>
  <si>
    <t>Деинфинфицирующее средство</t>
  </si>
  <si>
    <t>упаковка</t>
  </si>
  <si>
    <t xml:space="preserve">Массаж лица тренажером для лица </t>
  </si>
  <si>
    <t>Аппаратная процедура миостимуляция тела</t>
  </si>
  <si>
    <t xml:space="preserve">Аппаратная процедура: микротоки по лицу с уходом </t>
  </si>
  <si>
    <t>Это выручка, сумма ДО вычета расходов на ведение бизнеса</t>
  </si>
  <si>
    <t>Это реальный, чистый доход в месяц, кторый получит семья</t>
  </si>
  <si>
    <t>Сумма субсидии в рамках социального контракта</t>
  </si>
  <si>
    <t>В таблицах заполнению подлежат только зеленые ячейки. В ячейки оранжевого цвета заходить не надо. Они рассчитываются автоматически по формулам, встроенным прямо в ячейки.  Все суммы в таблице 9 считаются автоматически и обусловлены другими показателями. Для того, чтобы увеличить выручку необходимо либо увеличивать количество оказываемых услуг, либо увеличивать среднюю стоимость услуг, либо уменьшать себестоимость услуги (то есть расходы на бизнес)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</si>
</sst>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&quot;р.&quot;"/>
    <numFmt numFmtId="180" formatCode="#,##0.00_р_."/>
    <numFmt numFmtId="181" formatCode="0.0%"/>
    <numFmt numFmtId="182" formatCode="[$-FC19]d\ mmmm\ yyyy\ &quot;г.&quot;"/>
    <numFmt numFmtId="183" formatCode="0.000"/>
    <numFmt numFmtId="184" formatCode="0.0"/>
    <numFmt numFmtId="185" formatCode="#,##0.00\ &quot;₽&quot;"/>
  </numFmts>
  <fonts count="5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b/>
      <sz val="10"/>
      <name val="Courier New"/>
      <family val="3"/>
    </font>
    <font>
      <sz val="12"/>
      <name val="Times New Roman"/>
      <family val="1"/>
    </font>
    <font>
      <b/>
      <u val="single"/>
      <sz val="12"/>
      <name val="Courier New"/>
      <family val="3"/>
    </font>
    <font>
      <b/>
      <sz val="12"/>
      <color indexed="10"/>
      <name val="Courier New"/>
      <family val="3"/>
    </font>
    <font>
      <sz val="12"/>
      <color indexed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0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left" vertical="top"/>
      <protection locked="0"/>
    </xf>
    <xf numFmtId="178" fontId="6" fillId="33" borderId="14" xfId="0" applyNumberFormat="1" applyFont="1" applyFill="1" applyBorder="1" applyAlignment="1" applyProtection="1">
      <alignment horizontal="center" vertical="center" shrinkToFit="1"/>
      <protection/>
    </xf>
    <xf numFmtId="178" fontId="6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wrapText="1"/>
      <protection/>
    </xf>
    <xf numFmtId="0" fontId="8" fillId="0" borderId="20" xfId="0" applyFont="1" applyBorder="1" applyAlignment="1" applyProtection="1">
      <alignment horizontal="center" wrapText="1"/>
      <protection/>
    </xf>
    <xf numFmtId="0" fontId="8" fillId="0" borderId="21" xfId="0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 horizontal="center" wrapText="1"/>
    </xf>
    <xf numFmtId="0" fontId="7" fillId="0" borderId="2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 locked="0"/>
    </xf>
    <xf numFmtId="0" fontId="7" fillId="34" borderId="20" xfId="0" applyFont="1" applyFill="1" applyBorder="1" applyAlignment="1" applyProtection="1">
      <alignment horizontal="left" vertical="top" wrapText="1"/>
      <protection locked="0"/>
    </xf>
    <xf numFmtId="0" fontId="7" fillId="34" borderId="12" xfId="0" applyFont="1" applyFill="1" applyBorder="1" applyAlignment="1" applyProtection="1">
      <alignment horizontal="center" vertical="top" wrapText="1"/>
      <protection locked="0"/>
    </xf>
    <xf numFmtId="178" fontId="8" fillId="34" borderId="12" xfId="0" applyNumberFormat="1" applyFont="1" applyFill="1" applyBorder="1" applyAlignment="1" applyProtection="1">
      <alignment horizontal="center" shrinkToFi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22" xfId="0" applyFont="1" applyBorder="1" applyAlignment="1" applyProtection="1">
      <alignment vertical="top" wrapText="1"/>
      <protection/>
    </xf>
    <xf numFmtId="178" fontId="8" fillId="33" borderId="25" xfId="0" applyNumberFormat="1" applyFont="1" applyFill="1" applyBorder="1" applyAlignment="1" applyProtection="1">
      <alignment horizontal="center" shrinkToFit="1"/>
      <protection/>
    </xf>
    <xf numFmtId="0" fontId="7" fillId="0" borderId="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right" vertical="top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28" xfId="0" applyFont="1" applyBorder="1" applyAlignment="1" applyProtection="1">
      <alignment horizontal="center" wrapText="1"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0" fontId="7" fillId="34" borderId="28" xfId="0" applyFont="1" applyFill="1" applyBorder="1" applyAlignment="1" applyProtection="1">
      <alignment horizontal="left" vertical="top" wrapText="1"/>
      <protection locked="0"/>
    </xf>
    <xf numFmtId="178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0" fontId="7" fillId="0" borderId="29" xfId="0" applyFont="1" applyBorder="1" applyAlignment="1" applyProtection="1">
      <alignment vertical="top" wrapText="1"/>
      <protection/>
    </xf>
    <xf numFmtId="0" fontId="7" fillId="0" borderId="29" xfId="0" applyFont="1" applyBorder="1" applyAlignment="1" applyProtection="1">
      <alignment horizontal="left" vertical="top" wrapText="1"/>
      <protection/>
    </xf>
    <xf numFmtId="178" fontId="8" fillId="33" borderId="25" xfId="0" applyNumberFormat="1" applyFont="1" applyFill="1" applyBorder="1" applyAlignment="1" applyProtection="1">
      <alignment horizontal="center" vertical="top" shrinkToFit="1"/>
      <protection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24" xfId="0" applyFont="1" applyBorder="1" applyAlignment="1" applyProtection="1">
      <alignment horizontal="right"/>
      <protection/>
    </xf>
    <xf numFmtId="0" fontId="7" fillId="0" borderId="0" xfId="0" applyFont="1" applyAlignment="1">
      <alignment wrapText="1"/>
    </xf>
    <xf numFmtId="0" fontId="7" fillId="0" borderId="19" xfId="0" applyFont="1" applyBorder="1" applyAlignment="1" applyProtection="1">
      <alignment horizontal="center" wrapText="1"/>
      <protection/>
    </xf>
    <xf numFmtId="0" fontId="7" fillId="34" borderId="12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/>
    </xf>
    <xf numFmtId="178" fontId="8" fillId="33" borderId="12" xfId="0" applyNumberFormat="1" applyFont="1" applyFill="1" applyBorder="1" applyAlignment="1" applyProtection="1">
      <alignment horizontal="center" shrinkToFi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center" wrapText="1"/>
      <protection locked="0"/>
    </xf>
    <xf numFmtId="0" fontId="7" fillId="0" borderId="19" xfId="0" applyFont="1" applyFill="1" applyBorder="1" applyAlignment="1" applyProtection="1">
      <alignment horizontal="center" wrapText="1"/>
      <protection/>
    </xf>
    <xf numFmtId="0" fontId="7" fillId="0" borderId="22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wrapText="1"/>
    </xf>
    <xf numFmtId="0" fontId="7" fillId="34" borderId="12" xfId="0" applyFont="1" applyFill="1" applyBorder="1" applyAlignment="1" applyProtection="1">
      <alignment horizontal="left" vertical="center" wrapText="1"/>
      <protection locked="0"/>
    </xf>
    <xf numFmtId="178" fontId="8" fillId="33" borderId="12" xfId="0" applyNumberFormat="1" applyFont="1" applyFill="1" applyBorder="1" applyAlignment="1" applyProtection="1">
      <alignment horizontal="center" vertical="center" shrinkToFit="1"/>
      <protection/>
    </xf>
    <xf numFmtId="178" fontId="7" fillId="33" borderId="25" xfId="0" applyNumberFormat="1" applyFont="1" applyFill="1" applyBorder="1" applyAlignment="1" applyProtection="1">
      <alignment horizontal="left" vertical="center" wrapText="1" shrinkToFit="1"/>
      <protection/>
    </xf>
    <xf numFmtId="178" fontId="7" fillId="33" borderId="31" xfId="0" applyNumberFormat="1" applyFont="1" applyFill="1" applyBorder="1" applyAlignment="1" applyProtection="1">
      <alignment horizontal="left" vertical="center" wrapText="1" shrinkToFit="1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178" fontId="8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9" fontId="8" fillId="33" borderId="12" xfId="58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4" fontId="8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vertical="center"/>
      <protection/>
    </xf>
    <xf numFmtId="4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3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172" fontId="6" fillId="34" borderId="12" xfId="43" applyFont="1" applyFill="1" applyBorder="1" applyAlignment="1" applyProtection="1">
      <alignment vertical="top" wrapText="1"/>
      <protection locked="0"/>
    </xf>
    <xf numFmtId="0" fontId="6" fillId="34" borderId="12" xfId="0" applyFont="1" applyFill="1" applyBorder="1" applyAlignment="1" applyProtection="1">
      <alignment vertical="top" wrapText="1"/>
      <protection locked="0"/>
    </xf>
    <xf numFmtId="178" fontId="9" fillId="33" borderId="12" xfId="0" applyNumberFormat="1" applyFont="1" applyFill="1" applyBorder="1" applyAlignment="1" applyProtection="1">
      <alignment vertical="top" wrapText="1"/>
      <protection/>
    </xf>
    <xf numFmtId="178" fontId="9" fillId="33" borderId="12" xfId="0" applyNumberFormat="1" applyFont="1" applyFill="1" applyBorder="1" applyAlignment="1" applyProtection="1">
      <alignment horizontal="center" vertical="top" wrapText="1"/>
      <protection/>
    </xf>
    <xf numFmtId="178" fontId="8" fillId="34" borderId="12" xfId="43" applyNumberFormat="1" applyFont="1" applyFill="1" applyBorder="1" applyAlignment="1" applyProtection="1">
      <alignment horizontal="center" vertical="center" wrapText="1"/>
      <protection locked="0"/>
    </xf>
    <xf numFmtId="178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25" xfId="0" applyNumberFormat="1" applyFont="1" applyFill="1" applyBorder="1" applyAlignment="1" applyProtection="1">
      <alignment horizontal="center" vertical="top" shrinkToFit="1"/>
      <protection/>
    </xf>
    <xf numFmtId="0" fontId="7" fillId="0" borderId="12" xfId="0" applyFont="1" applyBorder="1" applyAlignment="1" applyProtection="1">
      <alignment vertical="top" wrapText="1"/>
      <protection/>
    </xf>
    <xf numFmtId="178" fontId="7" fillId="33" borderId="12" xfId="0" applyNumberFormat="1" applyFont="1" applyFill="1" applyBorder="1" applyAlignment="1" applyProtection="1">
      <alignment horizontal="left" vertical="center" wrapText="1" shrinkToFit="1"/>
      <protection/>
    </xf>
    <xf numFmtId="178" fontId="8" fillId="33" borderId="12" xfId="0" applyNumberFormat="1" applyFont="1" applyFill="1" applyBorder="1" applyAlignment="1" applyProtection="1">
      <alignment horizontal="center" vertical="center" wrapText="1" shrinkToFit="1"/>
      <protection/>
    </xf>
    <xf numFmtId="178" fontId="8" fillId="33" borderId="25" xfId="0" applyNumberFormat="1" applyFont="1" applyFill="1" applyBorder="1" applyAlignment="1" applyProtection="1">
      <alignment horizontal="center" vertical="center" wrapText="1" shrinkToFit="1"/>
      <protection/>
    </xf>
    <xf numFmtId="178" fontId="8" fillId="33" borderId="31" xfId="0" applyNumberFormat="1" applyFont="1" applyFill="1" applyBorder="1" applyAlignment="1" applyProtection="1">
      <alignment horizontal="center" vertical="center" wrapText="1" shrinkToFit="1"/>
      <protection/>
    </xf>
    <xf numFmtId="178" fontId="8" fillId="33" borderId="12" xfId="0" applyNumberFormat="1" applyFont="1" applyFill="1" applyBorder="1" applyAlignment="1" applyProtection="1">
      <alignment horizontal="center" vertical="top" wrapText="1"/>
      <protection/>
    </xf>
    <xf numFmtId="10" fontId="8" fillId="33" borderId="12" xfId="58" applyNumberFormat="1" applyFont="1" applyFill="1" applyBorder="1" applyAlignment="1" applyProtection="1">
      <alignment horizontal="center" vertical="top" wrapText="1"/>
      <protection/>
    </xf>
    <xf numFmtId="178" fontId="8" fillId="33" borderId="25" xfId="0" applyNumberFormat="1" applyFont="1" applyFill="1" applyBorder="1" applyAlignment="1" applyProtection="1">
      <alignment horizontal="center" vertical="top" wrapText="1"/>
      <protection/>
    </xf>
    <xf numFmtId="178" fontId="5" fillId="33" borderId="12" xfId="0" applyNumberFormat="1" applyFont="1" applyFill="1" applyBorder="1" applyAlignment="1" applyProtection="1">
      <alignment vertical="top" shrinkToFi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178" fontId="8" fillId="34" borderId="12" xfId="43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Font="1" applyFill="1" applyBorder="1" applyAlignment="1" applyProtection="1">
      <alignment horizontal="center" vertical="top" wrapText="1"/>
      <protection locked="0"/>
    </xf>
    <xf numFmtId="0" fontId="7" fillId="0" borderId="19" xfId="0" applyFont="1" applyFill="1" applyBorder="1" applyAlignment="1" applyProtection="1">
      <alignment horizontal="center" vertical="top" wrapText="1"/>
      <protection locked="0"/>
    </xf>
    <xf numFmtId="3" fontId="6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4" fontId="7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Border="1" applyAlignment="1" applyProtection="1">
      <alignment horizontal="left" vertical="center" wrapText="1"/>
      <protection/>
    </xf>
    <xf numFmtId="178" fontId="8" fillId="33" borderId="12" xfId="0" applyNumberFormat="1" applyFont="1" applyFill="1" applyBorder="1" applyAlignment="1" applyProtection="1">
      <alignment horizontal="center" vertical="top" shrinkToFit="1"/>
      <protection/>
    </xf>
    <xf numFmtId="0" fontId="5" fillId="0" borderId="0" xfId="0" applyFont="1" applyAlignment="1" applyProtection="1">
      <alignment vertical="top"/>
      <protection locked="0"/>
    </xf>
    <xf numFmtId="3" fontId="6" fillId="35" borderId="12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right" wrapText="1"/>
      <protection/>
    </xf>
    <xf numFmtId="178" fontId="7" fillId="34" borderId="12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54" fillId="0" borderId="0" xfId="0" applyFont="1" applyAlignment="1">
      <alignment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56" fillId="0" borderId="0" xfId="0" applyFont="1" applyBorder="1" applyAlignment="1" applyProtection="1">
      <alignment vertical="top" wrapText="1"/>
      <protection/>
    </xf>
    <xf numFmtId="0" fontId="55" fillId="34" borderId="20" xfId="0" applyFont="1" applyFill="1" applyBorder="1" applyAlignment="1" applyProtection="1">
      <alignment horizontal="center" vertical="top" wrapText="1"/>
      <protection locked="0"/>
    </xf>
    <xf numFmtId="0" fontId="55" fillId="34" borderId="37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wrapText="1"/>
      <protection/>
    </xf>
    <xf numFmtId="0" fontId="5" fillId="0" borderId="38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39" xfId="0" applyFont="1" applyBorder="1" applyAlignment="1" applyProtection="1">
      <alignment horizontal="left" vertical="top" wrapText="1"/>
      <protection locked="0"/>
    </xf>
    <xf numFmtId="0" fontId="5" fillId="0" borderId="40" xfId="0" applyFont="1" applyBorder="1" applyAlignment="1" applyProtection="1">
      <alignment horizontal="left" vertical="top" wrapText="1"/>
      <protection locked="0"/>
    </xf>
    <xf numFmtId="0" fontId="5" fillId="0" borderId="41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42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horizontal="center" wrapText="1"/>
    </xf>
    <xf numFmtId="0" fontId="5" fillId="0" borderId="0" xfId="0" applyNumberFormat="1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43" xfId="0" applyFont="1" applyBorder="1" applyAlignment="1" applyProtection="1">
      <alignment horizontal="left"/>
      <protection locked="0"/>
    </xf>
    <xf numFmtId="0" fontId="5" fillId="0" borderId="38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55" fillId="0" borderId="4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33" borderId="20" xfId="0" applyFont="1" applyFill="1" applyBorder="1" applyAlignment="1" applyProtection="1">
      <alignment horizontal="left" vertical="center" wrapText="1"/>
      <protection/>
    </xf>
    <xf numFmtId="0" fontId="7" fillId="33" borderId="37" xfId="0" applyFont="1" applyFill="1" applyBorder="1" applyAlignment="1" applyProtection="1">
      <alignment horizontal="left" vertical="center" wrapTex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7" fillId="0" borderId="26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33" borderId="31" xfId="0" applyFont="1" applyFill="1" applyBorder="1" applyAlignment="1" applyProtection="1">
      <alignment horizontal="left" vertical="center" wrapText="1"/>
      <protection/>
    </xf>
    <xf numFmtId="0" fontId="7" fillId="33" borderId="27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4</xdr:row>
      <xdr:rowOff>47625</xdr:rowOff>
    </xdr:from>
    <xdr:to>
      <xdr:col>4</xdr:col>
      <xdr:colOff>504825</xdr:colOff>
      <xdr:row>6</xdr:row>
      <xdr:rowOff>85725</xdr:rowOff>
    </xdr:to>
    <xdr:sp>
      <xdr:nvSpPr>
        <xdr:cNvPr id="1" name="Oval 1"/>
        <xdr:cNvSpPr>
          <a:spLocks/>
        </xdr:cNvSpPr>
      </xdr:nvSpPr>
      <xdr:spPr>
        <a:xfrm>
          <a:off x="3048000" y="1133475"/>
          <a:ext cx="200025" cy="361950"/>
        </a:xfrm>
        <a:prstGeom prst="ellipse">
          <a:avLst/>
        </a:prstGeom>
        <a:solidFill>
          <a:srgbClr val="FFFFFF"/>
        </a:solidFill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lazina\Downloads\Telegram%20Desktop\&#1050;&#1077;&#1081;&#1089;%20&#1055;&#1086;&#1096;&#1080;&#1074;%20&#1086;&#1076;&#1077;&#1078;&#1076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изнес план"/>
      <sheetName val="Стоимость оборудования ссылки"/>
      <sheetName val="Меры поддержки"/>
    </sheetNames>
    <sheetDataSet>
      <sheetData sheetId="0">
        <row r="44">
          <cell r="B44" t="str">
            <v>На основные средства (оборудование, инструмент, мебель и т.п.)  можно потратить до 100% от суммы соц контракта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65"/>
  <sheetViews>
    <sheetView zoomScale="115" zoomScaleNormal="115" zoomScaleSheetLayoutView="100" zoomScalePageLayoutView="0" workbookViewId="0" topLeftCell="A151">
      <selection activeCell="D157" sqref="D157:D159"/>
    </sheetView>
  </sheetViews>
  <sheetFormatPr defaultColWidth="9.125" defaultRowHeight="12.75"/>
  <cols>
    <col min="1" max="1" width="5.875" style="11" customWidth="1"/>
    <col min="2" max="2" width="71.00390625" style="12" customWidth="1"/>
    <col min="3" max="4" width="23.125" style="11" customWidth="1"/>
    <col min="5" max="7" width="16.625" style="11" customWidth="1"/>
    <col min="8" max="16384" width="9.125" style="11" customWidth="1"/>
  </cols>
  <sheetData>
    <row r="1" spans="1:7" ht="15.75">
      <c r="A1" s="180" t="s">
        <v>26</v>
      </c>
      <c r="B1" s="180"/>
      <c r="C1" s="180"/>
      <c r="D1" s="180"/>
      <c r="E1" s="180"/>
      <c r="F1" s="180"/>
      <c r="G1" s="180"/>
    </row>
    <row r="2" spans="1:7" ht="22.5" customHeight="1">
      <c r="A2" s="181" t="s">
        <v>125</v>
      </c>
      <c r="B2" s="181"/>
      <c r="C2" s="181"/>
      <c r="D2" s="181"/>
      <c r="E2" s="181"/>
      <c r="F2" s="181"/>
      <c r="G2" s="181"/>
    </row>
    <row r="3" spans="1:7" s="15" customFormat="1" ht="15.75">
      <c r="A3" s="13" t="s">
        <v>27</v>
      </c>
      <c r="B3" s="14"/>
      <c r="C3" s="14"/>
      <c r="D3" s="14"/>
      <c r="E3" s="14"/>
      <c r="F3" s="14"/>
      <c r="G3" s="14"/>
    </row>
    <row r="4" spans="1:7" ht="18.75" customHeight="1">
      <c r="A4" s="166" t="s">
        <v>126</v>
      </c>
      <c r="B4" s="167"/>
      <c r="C4" s="167"/>
      <c r="D4" s="167"/>
      <c r="E4" s="167"/>
      <c r="F4" s="167"/>
      <c r="G4" s="168"/>
    </row>
    <row r="5" spans="1:7" ht="24" customHeight="1">
      <c r="A5" s="169"/>
      <c r="B5" s="163"/>
      <c r="C5" s="163"/>
      <c r="D5" s="163"/>
      <c r="E5" s="163"/>
      <c r="F5" s="163"/>
      <c r="G5" s="170"/>
    </row>
    <row r="6" spans="1:7" ht="3" customHeight="1" hidden="1">
      <c r="A6" s="171"/>
      <c r="B6" s="172"/>
      <c r="C6" s="172"/>
      <c r="D6" s="172"/>
      <c r="E6" s="172"/>
      <c r="F6" s="172"/>
      <c r="G6" s="173"/>
    </row>
    <row r="7" spans="1:7" ht="18.75" customHeight="1">
      <c r="A7" s="166" t="s">
        <v>127</v>
      </c>
      <c r="B7" s="167"/>
      <c r="C7" s="167"/>
      <c r="D7" s="167"/>
      <c r="E7" s="167"/>
      <c r="F7" s="167"/>
      <c r="G7" s="168"/>
    </row>
    <row r="8" spans="1:7" ht="44.25" customHeight="1">
      <c r="A8" s="171"/>
      <c r="B8" s="172"/>
      <c r="C8" s="172"/>
      <c r="D8" s="172"/>
      <c r="E8" s="172"/>
      <c r="F8" s="172"/>
      <c r="G8" s="173"/>
    </row>
    <row r="9" spans="1:7" ht="36" customHeight="1">
      <c r="A9" s="166" t="s">
        <v>128</v>
      </c>
      <c r="B9" s="167"/>
      <c r="C9" s="167"/>
      <c r="D9" s="167"/>
      <c r="E9" s="167"/>
      <c r="F9" s="167"/>
      <c r="G9" s="168"/>
    </row>
    <row r="10" spans="1:7" ht="11.25" customHeight="1">
      <c r="A10" s="169"/>
      <c r="B10" s="163"/>
      <c r="C10" s="163"/>
      <c r="D10" s="163"/>
      <c r="E10" s="163"/>
      <c r="F10" s="163"/>
      <c r="G10" s="170"/>
    </row>
    <row r="11" spans="1:7" ht="1.5" customHeight="1" hidden="1">
      <c r="A11" s="171"/>
      <c r="B11" s="172"/>
      <c r="C11" s="172"/>
      <c r="D11" s="172"/>
      <c r="E11" s="172"/>
      <c r="F11" s="172"/>
      <c r="G11" s="173"/>
    </row>
    <row r="12" spans="1:7" ht="22.5" customHeight="1" thickBot="1">
      <c r="A12" s="178" t="s">
        <v>83</v>
      </c>
      <c r="B12" s="179"/>
      <c r="C12" s="179"/>
      <c r="D12" s="179"/>
      <c r="E12" s="179"/>
      <c r="F12" s="179"/>
      <c r="G12" s="179"/>
    </row>
    <row r="13" spans="1:7" ht="16.5" thickBot="1">
      <c r="A13" s="16" t="s">
        <v>12</v>
      </c>
      <c r="B13" s="16"/>
      <c r="C13" s="17">
        <f>C80</f>
        <v>184745</v>
      </c>
      <c r="D13" s="6"/>
      <c r="E13" s="6"/>
      <c r="F13" s="16"/>
      <c r="G13" s="10"/>
    </row>
    <row r="14" spans="1:7" ht="15.75">
      <c r="A14" s="16" t="s">
        <v>0</v>
      </c>
      <c r="B14" s="16"/>
      <c r="C14" s="18"/>
      <c r="D14" s="6"/>
      <c r="E14" s="6"/>
      <c r="F14" s="16"/>
      <c r="G14" s="10"/>
    </row>
    <row r="15" spans="1:7" ht="60" customHeight="1">
      <c r="A15" s="164" t="s">
        <v>81</v>
      </c>
      <c r="B15" s="164"/>
      <c r="C15" s="136">
        <v>176645</v>
      </c>
      <c r="D15" s="160" t="s">
        <v>157</v>
      </c>
      <c r="E15" s="6"/>
      <c r="F15" s="16"/>
      <c r="G15" s="10"/>
    </row>
    <row r="16" spans="1:7" ht="15.75">
      <c r="A16" s="16" t="s">
        <v>14</v>
      </c>
      <c r="B16" s="16"/>
      <c r="C16" s="138">
        <f>C13-C15</f>
        <v>8100</v>
      </c>
      <c r="D16" s="6"/>
      <c r="E16" s="6"/>
      <c r="F16" s="16"/>
      <c r="G16" s="10"/>
    </row>
    <row r="17" spans="1:7" ht="23.25" customHeight="1">
      <c r="A17" s="164" t="s">
        <v>13</v>
      </c>
      <c r="B17" s="164"/>
      <c r="C17" s="149"/>
      <c r="D17" s="6"/>
      <c r="E17" s="6"/>
      <c r="F17" s="16"/>
      <c r="G17" s="10"/>
    </row>
    <row r="18" spans="1:7" ht="15.75" customHeight="1" hidden="1">
      <c r="A18" s="16"/>
      <c r="B18" s="16"/>
      <c r="C18" s="16"/>
      <c r="D18" s="16"/>
      <c r="E18" s="16"/>
      <c r="F18" s="16"/>
      <c r="G18" s="10"/>
    </row>
    <row r="19" spans="1:7" ht="15">
      <c r="A19" s="148" t="s">
        <v>102</v>
      </c>
      <c r="B19" s="148"/>
      <c r="C19" s="16"/>
      <c r="D19" s="16"/>
      <c r="E19" s="16"/>
      <c r="F19" s="16"/>
      <c r="G19" s="10"/>
    </row>
    <row r="20" spans="1:7" ht="18.75" customHeight="1">
      <c r="A20" s="175" t="s">
        <v>129</v>
      </c>
      <c r="B20" s="175"/>
      <c r="C20" s="175"/>
      <c r="D20" s="175"/>
      <c r="E20" s="175"/>
      <c r="F20" s="175"/>
      <c r="G20" s="175"/>
    </row>
    <row r="21" spans="1:7" ht="15.75" customHeight="1">
      <c r="A21" s="175"/>
      <c r="B21" s="175"/>
      <c r="C21" s="175"/>
      <c r="D21" s="175"/>
      <c r="E21" s="175"/>
      <c r="F21" s="175"/>
      <c r="G21" s="175"/>
    </row>
    <row r="22" spans="1:7" s="15" customFormat="1" ht="15.75">
      <c r="A22" s="20" t="s">
        <v>28</v>
      </c>
      <c r="B22" s="20"/>
      <c r="C22" s="20"/>
      <c r="D22" s="20"/>
      <c r="E22" s="20"/>
      <c r="F22" s="20"/>
      <c r="G22" s="14"/>
    </row>
    <row r="23" spans="1:7" ht="11.25" customHeight="1">
      <c r="A23" s="166" t="s">
        <v>130</v>
      </c>
      <c r="B23" s="167"/>
      <c r="C23" s="167"/>
      <c r="D23" s="167"/>
      <c r="E23" s="167"/>
      <c r="F23" s="167"/>
      <c r="G23" s="168"/>
    </row>
    <row r="24" spans="1:7" ht="11.25" customHeight="1">
      <c r="A24" s="169"/>
      <c r="B24" s="163"/>
      <c r="C24" s="163"/>
      <c r="D24" s="163"/>
      <c r="E24" s="163"/>
      <c r="F24" s="163"/>
      <c r="G24" s="170"/>
    </row>
    <row r="25" spans="1:7" ht="44.25" customHeight="1">
      <c r="A25" s="171"/>
      <c r="B25" s="172"/>
      <c r="C25" s="172"/>
      <c r="D25" s="172"/>
      <c r="E25" s="172"/>
      <c r="F25" s="172"/>
      <c r="G25" s="173"/>
    </row>
    <row r="26" spans="1:7" ht="11.25" customHeight="1">
      <c r="A26" s="166" t="s">
        <v>131</v>
      </c>
      <c r="B26" s="167"/>
      <c r="C26" s="167"/>
      <c r="D26" s="167"/>
      <c r="E26" s="167"/>
      <c r="F26" s="167"/>
      <c r="G26" s="168"/>
    </row>
    <row r="27" spans="1:7" ht="11.25" customHeight="1">
      <c r="A27" s="169"/>
      <c r="B27" s="163"/>
      <c r="C27" s="163"/>
      <c r="D27" s="163"/>
      <c r="E27" s="163"/>
      <c r="F27" s="163"/>
      <c r="G27" s="170"/>
    </row>
    <row r="28" spans="1:7" ht="11.25" customHeight="1">
      <c r="A28" s="169"/>
      <c r="B28" s="163"/>
      <c r="C28" s="163"/>
      <c r="D28" s="163"/>
      <c r="E28" s="163"/>
      <c r="F28" s="163"/>
      <c r="G28" s="170"/>
    </row>
    <row r="29" spans="1:7" ht="18" customHeight="1">
      <c r="A29" s="171"/>
      <c r="B29" s="172"/>
      <c r="C29" s="172"/>
      <c r="D29" s="172"/>
      <c r="E29" s="172"/>
      <c r="F29" s="172"/>
      <c r="G29" s="173"/>
    </row>
    <row r="30" spans="1:7" ht="11.25" customHeight="1">
      <c r="A30" s="166" t="s">
        <v>117</v>
      </c>
      <c r="B30" s="167"/>
      <c r="C30" s="167"/>
      <c r="D30" s="167"/>
      <c r="E30" s="167"/>
      <c r="F30" s="167"/>
      <c r="G30" s="168"/>
    </row>
    <row r="31" spans="1:7" ht="11.25" customHeight="1">
      <c r="A31" s="169"/>
      <c r="B31" s="163"/>
      <c r="C31" s="163"/>
      <c r="D31" s="163"/>
      <c r="E31" s="163"/>
      <c r="F31" s="163"/>
      <c r="G31" s="170"/>
    </row>
    <row r="32" spans="1:7" ht="12.75" customHeight="1">
      <c r="A32" s="171"/>
      <c r="B32" s="172"/>
      <c r="C32" s="172"/>
      <c r="D32" s="172"/>
      <c r="E32" s="172"/>
      <c r="F32" s="172"/>
      <c r="G32" s="173"/>
    </row>
    <row r="33" spans="1:7" ht="35.25" customHeight="1">
      <c r="A33" s="167" t="s">
        <v>80</v>
      </c>
      <c r="B33" s="167"/>
      <c r="C33" s="133">
        <f>D152</f>
        <v>48199.9966</v>
      </c>
      <c r="D33" s="21"/>
      <c r="E33" s="21"/>
      <c r="F33" s="21"/>
      <c r="G33" s="21"/>
    </row>
    <row r="34" spans="1:7" ht="15">
      <c r="A34" s="176" t="s">
        <v>86</v>
      </c>
      <c r="B34" s="176"/>
      <c r="C34" s="176"/>
      <c r="D34" s="176"/>
      <c r="E34" s="176"/>
      <c r="F34" s="176"/>
      <c r="G34" s="176"/>
    </row>
    <row r="35" spans="1:7" ht="39" customHeight="1">
      <c r="A35" s="164" t="s">
        <v>110</v>
      </c>
      <c r="B35" s="164"/>
      <c r="C35" s="164"/>
      <c r="D35" s="164"/>
      <c r="E35" s="164"/>
      <c r="F35" s="164"/>
      <c r="G35" s="164"/>
    </row>
    <row r="36" spans="1:7" s="15" customFormat="1" ht="21" customHeight="1">
      <c r="A36" s="182" t="s">
        <v>29</v>
      </c>
      <c r="B36" s="182"/>
      <c r="C36" s="182"/>
      <c r="D36" s="182"/>
      <c r="E36" s="182"/>
      <c r="F36" s="182"/>
      <c r="G36" s="14"/>
    </row>
    <row r="37" spans="1:7" ht="18.75" customHeight="1">
      <c r="A37" s="166" t="s">
        <v>132</v>
      </c>
      <c r="B37" s="167"/>
      <c r="C37" s="167"/>
      <c r="D37" s="167"/>
      <c r="E37" s="167"/>
      <c r="F37" s="167"/>
      <c r="G37" s="168"/>
    </row>
    <row r="38" spans="1:7" ht="30.75" customHeight="1">
      <c r="A38" s="169"/>
      <c r="B38" s="163"/>
      <c r="C38" s="163"/>
      <c r="D38" s="163"/>
      <c r="E38" s="163"/>
      <c r="F38" s="163"/>
      <c r="G38" s="170"/>
    </row>
    <row r="39" spans="1:7" ht="18.75" customHeight="1" hidden="1">
      <c r="A39" s="169"/>
      <c r="B39" s="163"/>
      <c r="C39" s="163"/>
      <c r="D39" s="163"/>
      <c r="E39" s="163"/>
      <c r="F39" s="163"/>
      <c r="G39" s="170"/>
    </row>
    <row r="40" spans="1:7" ht="13.5" customHeight="1" hidden="1">
      <c r="A40" s="169"/>
      <c r="B40" s="163"/>
      <c r="C40" s="163"/>
      <c r="D40" s="163"/>
      <c r="E40" s="163"/>
      <c r="F40" s="163"/>
      <c r="G40" s="170"/>
    </row>
    <row r="41" spans="1:7" ht="8.25" customHeight="1" hidden="1">
      <c r="A41" s="169"/>
      <c r="B41" s="163"/>
      <c r="C41" s="163"/>
      <c r="D41" s="163"/>
      <c r="E41" s="163"/>
      <c r="F41" s="163"/>
      <c r="G41" s="170"/>
    </row>
    <row r="42" spans="1:7" ht="16.5" customHeight="1" hidden="1">
      <c r="A42" s="171"/>
      <c r="B42" s="172"/>
      <c r="C42" s="172"/>
      <c r="D42" s="172"/>
      <c r="E42" s="172"/>
      <c r="F42" s="172"/>
      <c r="G42" s="173"/>
    </row>
    <row r="43" spans="1:7" ht="15">
      <c r="A43" s="177" t="s">
        <v>103</v>
      </c>
      <c r="B43" s="177"/>
      <c r="C43" s="177"/>
      <c r="D43" s="177"/>
      <c r="E43" s="177"/>
      <c r="F43" s="177"/>
      <c r="G43" s="177"/>
    </row>
    <row r="44" spans="1:7" ht="27.75" customHeight="1">
      <c r="A44" s="166" t="s">
        <v>122</v>
      </c>
      <c r="B44" s="167"/>
      <c r="C44" s="167"/>
      <c r="D44" s="167"/>
      <c r="E44" s="167"/>
      <c r="F44" s="167"/>
      <c r="G44" s="168"/>
    </row>
    <row r="45" spans="1:7" ht="12" customHeight="1">
      <c r="A45" s="171"/>
      <c r="B45" s="172"/>
      <c r="C45" s="172"/>
      <c r="D45" s="172"/>
      <c r="E45" s="172"/>
      <c r="F45" s="172"/>
      <c r="G45" s="173"/>
    </row>
    <row r="46" spans="1:7" ht="27.75" customHeight="1">
      <c r="A46" s="166" t="s">
        <v>133</v>
      </c>
      <c r="B46" s="167"/>
      <c r="C46" s="167"/>
      <c r="D46" s="167"/>
      <c r="E46" s="167"/>
      <c r="F46" s="167"/>
      <c r="G46" s="168"/>
    </row>
    <row r="47" spans="1:7" ht="7.5" customHeight="1">
      <c r="A47" s="171"/>
      <c r="B47" s="172"/>
      <c r="C47" s="172"/>
      <c r="D47" s="172"/>
      <c r="E47" s="172"/>
      <c r="F47" s="172"/>
      <c r="G47" s="173"/>
    </row>
    <row r="48" spans="1:7" ht="9.75" customHeight="1" hidden="1">
      <c r="A48" s="171"/>
      <c r="B48" s="172"/>
      <c r="C48" s="172"/>
      <c r="D48" s="172"/>
      <c r="E48" s="172"/>
      <c r="F48" s="172"/>
      <c r="G48" s="173"/>
    </row>
    <row r="49" spans="1:7" ht="27.75" customHeight="1">
      <c r="A49" s="166" t="s">
        <v>123</v>
      </c>
      <c r="B49" s="167"/>
      <c r="C49" s="167"/>
      <c r="D49" s="167"/>
      <c r="E49" s="167"/>
      <c r="F49" s="167"/>
      <c r="G49" s="168"/>
    </row>
    <row r="50" spans="1:7" ht="22.5" customHeight="1" hidden="1">
      <c r="A50" s="171"/>
      <c r="B50" s="172"/>
      <c r="C50" s="172"/>
      <c r="D50" s="172"/>
      <c r="E50" s="172"/>
      <c r="F50" s="172"/>
      <c r="G50" s="173"/>
    </row>
    <row r="51" spans="1:7" ht="33" customHeight="1">
      <c r="A51" s="166" t="s">
        <v>30</v>
      </c>
      <c r="B51" s="168"/>
      <c r="C51" s="7" t="s">
        <v>23</v>
      </c>
      <c r="D51" s="7" t="s">
        <v>24</v>
      </c>
      <c r="E51" s="7" t="s">
        <v>21</v>
      </c>
      <c r="F51" s="7" t="s">
        <v>22</v>
      </c>
      <c r="G51" s="7" t="s">
        <v>21</v>
      </c>
    </row>
    <row r="52" spans="1:7" ht="21.75" customHeight="1">
      <c r="A52" s="8"/>
      <c r="B52" s="9"/>
      <c r="C52" s="118"/>
      <c r="D52" s="119"/>
      <c r="E52" s="120">
        <f>C52*D52</f>
        <v>0</v>
      </c>
      <c r="F52" s="120">
        <f>E52*0.34</f>
        <v>0</v>
      </c>
      <c r="G52" s="121">
        <f>E52+F52</f>
        <v>0</v>
      </c>
    </row>
    <row r="53" spans="1:7" ht="15">
      <c r="A53" s="22" t="s">
        <v>1</v>
      </c>
      <c r="B53" s="10"/>
      <c r="C53" s="10"/>
      <c r="D53" s="10"/>
      <c r="E53" s="10"/>
      <c r="F53" s="10"/>
      <c r="G53" s="10"/>
    </row>
    <row r="54" spans="1:7" ht="23.25" customHeight="1">
      <c r="A54" s="166" t="s">
        <v>111</v>
      </c>
      <c r="B54" s="167"/>
      <c r="C54" s="167"/>
      <c r="D54" s="167"/>
      <c r="E54" s="167"/>
      <c r="F54" s="167"/>
      <c r="G54" s="168"/>
    </row>
    <row r="55" spans="1:7" ht="9" customHeight="1">
      <c r="A55" s="171"/>
      <c r="B55" s="172"/>
      <c r="C55" s="172"/>
      <c r="D55" s="172"/>
      <c r="E55" s="172"/>
      <c r="F55" s="172"/>
      <c r="G55" s="173"/>
    </row>
    <row r="56" spans="1:7" ht="23.25" customHeight="1">
      <c r="A56" s="166" t="s">
        <v>112</v>
      </c>
      <c r="B56" s="167"/>
      <c r="C56" s="167"/>
      <c r="D56" s="167"/>
      <c r="E56" s="167"/>
      <c r="F56" s="167"/>
      <c r="G56" s="168"/>
    </row>
    <row r="57" spans="1:7" ht="16.5" customHeight="1" hidden="1">
      <c r="A57" s="171"/>
      <c r="B57" s="172"/>
      <c r="C57" s="172"/>
      <c r="D57" s="172"/>
      <c r="E57" s="172"/>
      <c r="F57" s="172"/>
      <c r="G57" s="173"/>
    </row>
    <row r="58" spans="1:7" ht="23.25" customHeight="1">
      <c r="A58" s="166" t="s">
        <v>134</v>
      </c>
      <c r="B58" s="167"/>
      <c r="C58" s="167"/>
      <c r="D58" s="167"/>
      <c r="E58" s="167"/>
      <c r="F58" s="167"/>
      <c r="G58" s="168"/>
    </row>
    <row r="59" spans="1:7" ht="10.5" customHeight="1">
      <c r="A59" s="171"/>
      <c r="B59" s="172"/>
      <c r="C59" s="172"/>
      <c r="D59" s="172"/>
      <c r="E59" s="172"/>
      <c r="F59" s="172"/>
      <c r="G59" s="173"/>
    </row>
    <row r="60" spans="1:7" ht="23.25" customHeight="1">
      <c r="A60" s="166" t="s">
        <v>124</v>
      </c>
      <c r="B60" s="167"/>
      <c r="C60" s="167"/>
      <c r="D60" s="167"/>
      <c r="E60" s="167"/>
      <c r="F60" s="167"/>
      <c r="G60" s="168"/>
    </row>
    <row r="61" spans="1:7" ht="2.25" customHeight="1">
      <c r="A61" s="171"/>
      <c r="B61" s="172"/>
      <c r="C61" s="172"/>
      <c r="D61" s="172"/>
      <c r="E61" s="172"/>
      <c r="F61" s="172"/>
      <c r="G61" s="173"/>
    </row>
    <row r="62" spans="2:3" s="15" customFormat="1" ht="17.25" customHeight="1">
      <c r="B62" s="174" t="s">
        <v>31</v>
      </c>
      <c r="C62" s="174"/>
    </row>
    <row r="63" spans="1:7" ht="19.5" customHeight="1">
      <c r="A63" s="165" t="s">
        <v>34</v>
      </c>
      <c r="B63" s="165"/>
      <c r="C63" s="165"/>
      <c r="D63" s="165"/>
      <c r="E63" s="165"/>
      <c r="F63" s="165"/>
      <c r="G63" s="165"/>
    </row>
    <row r="64" spans="1:7" s="28" customFormat="1" ht="19.5" customHeight="1" thickBot="1">
      <c r="A64" s="34"/>
      <c r="B64" s="34"/>
      <c r="C64" s="150" t="s">
        <v>35</v>
      </c>
      <c r="D64" s="34"/>
      <c r="E64" s="34"/>
      <c r="F64" s="34"/>
      <c r="G64" s="34"/>
    </row>
    <row r="65" spans="1:7" s="26" customFormat="1" ht="34.5" customHeight="1">
      <c r="A65" s="27" t="s">
        <v>47</v>
      </c>
      <c r="B65" s="32" t="s">
        <v>2</v>
      </c>
      <c r="C65" s="35" t="s">
        <v>33</v>
      </c>
      <c r="D65" s="25"/>
      <c r="E65" s="25"/>
      <c r="F65" s="25"/>
      <c r="G65" s="25"/>
    </row>
    <row r="66" spans="1:7" s="40" customFormat="1" ht="15">
      <c r="A66" s="36">
        <v>1</v>
      </c>
      <c r="B66" s="37">
        <v>2</v>
      </c>
      <c r="C66" s="38">
        <v>3</v>
      </c>
      <c r="D66" s="39"/>
      <c r="E66" s="39"/>
      <c r="F66" s="39"/>
      <c r="G66" s="39"/>
    </row>
    <row r="67" spans="1:7" s="28" customFormat="1" ht="18.75" customHeight="1">
      <c r="A67" s="41">
        <v>1</v>
      </c>
      <c r="B67" s="42" t="s">
        <v>32</v>
      </c>
      <c r="C67" s="110">
        <v>0</v>
      </c>
      <c r="D67" s="30"/>
      <c r="E67" s="30"/>
      <c r="F67" s="30"/>
      <c r="G67" s="30"/>
    </row>
    <row r="68" spans="1:7" s="28" customFormat="1" ht="18.75" customHeight="1">
      <c r="A68" s="41">
        <v>2</v>
      </c>
      <c r="B68" s="42" t="s">
        <v>101</v>
      </c>
      <c r="C68" s="110">
        <v>0</v>
      </c>
      <c r="D68" s="30"/>
      <c r="E68" s="30"/>
      <c r="F68" s="30"/>
      <c r="G68" s="30"/>
    </row>
    <row r="69" spans="1:7" s="28" customFormat="1" ht="24" customHeight="1" thickBot="1">
      <c r="A69" s="43"/>
      <c r="B69" s="44" t="s">
        <v>3</v>
      </c>
      <c r="C69" s="147">
        <f>SUM(C67:C68)</f>
        <v>0</v>
      </c>
      <c r="D69" s="30"/>
      <c r="E69" s="30"/>
      <c r="F69" s="30"/>
      <c r="G69" s="30"/>
    </row>
    <row r="70" spans="2:3" s="40" customFormat="1" ht="17.25" customHeight="1">
      <c r="B70" s="45"/>
      <c r="C70" s="45"/>
    </row>
    <row r="71" spans="1:256" s="49" customFormat="1" ht="18" customHeight="1">
      <c r="A71" s="163" t="s">
        <v>36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  <c r="CV71" s="163"/>
      <c r="CW71" s="163"/>
      <c r="CX71" s="163"/>
      <c r="CY71" s="163"/>
      <c r="CZ71" s="163"/>
      <c r="DA71" s="163"/>
      <c r="DB71" s="163"/>
      <c r="DC71" s="163"/>
      <c r="DD71" s="163"/>
      <c r="DE71" s="163"/>
      <c r="DF71" s="163"/>
      <c r="DG71" s="163"/>
      <c r="DH71" s="163"/>
      <c r="DI71" s="163"/>
      <c r="DJ71" s="163"/>
      <c r="DK71" s="163"/>
      <c r="DL71" s="163"/>
      <c r="DM71" s="163"/>
      <c r="DN71" s="163"/>
      <c r="DO71" s="163"/>
      <c r="DP71" s="163"/>
      <c r="DQ71" s="163"/>
      <c r="DR71" s="163"/>
      <c r="DS71" s="163"/>
      <c r="DT71" s="163"/>
      <c r="DU71" s="163"/>
      <c r="DV71" s="163"/>
      <c r="DW71" s="163"/>
      <c r="DX71" s="163"/>
      <c r="DY71" s="163"/>
      <c r="DZ71" s="163"/>
      <c r="EA71" s="163"/>
      <c r="EB71" s="163"/>
      <c r="EC71" s="163"/>
      <c r="ED71" s="163"/>
      <c r="EE71" s="163"/>
      <c r="EF71" s="163"/>
      <c r="EG71" s="163"/>
      <c r="EH71" s="163"/>
      <c r="EI71" s="163"/>
      <c r="EJ71" s="163"/>
      <c r="EK71" s="163"/>
      <c r="EL71" s="163"/>
      <c r="EM71" s="163"/>
      <c r="EN71" s="163"/>
      <c r="EO71" s="163"/>
      <c r="EP71" s="163"/>
      <c r="EQ71" s="163"/>
      <c r="ER71" s="163"/>
      <c r="ES71" s="163"/>
      <c r="ET71" s="163"/>
      <c r="EU71" s="163"/>
      <c r="EV71" s="163"/>
      <c r="EW71" s="163"/>
      <c r="EX71" s="163"/>
      <c r="EY71" s="163"/>
      <c r="EZ71" s="163"/>
      <c r="FA71" s="163"/>
      <c r="FB71" s="163"/>
      <c r="FC71" s="163"/>
      <c r="FD71" s="163"/>
      <c r="FE71" s="163"/>
      <c r="FF71" s="163"/>
      <c r="FG71" s="163"/>
      <c r="FH71" s="163"/>
      <c r="FI71" s="163"/>
      <c r="FJ71" s="163"/>
      <c r="FK71" s="163"/>
      <c r="FL71" s="163"/>
      <c r="FM71" s="163"/>
      <c r="FN71" s="163"/>
      <c r="FO71" s="163"/>
      <c r="FP71" s="163"/>
      <c r="FQ71" s="163"/>
      <c r="FR71" s="163"/>
      <c r="FS71" s="163"/>
      <c r="FT71" s="163"/>
      <c r="FU71" s="163"/>
      <c r="FV71" s="163"/>
      <c r="FW71" s="163"/>
      <c r="FX71" s="163"/>
      <c r="FY71" s="163"/>
      <c r="FZ71" s="163"/>
      <c r="GA71" s="163"/>
      <c r="GB71" s="163"/>
      <c r="GC71" s="163"/>
      <c r="GD71" s="163"/>
      <c r="GE71" s="163"/>
      <c r="GF71" s="163"/>
      <c r="GG71" s="163"/>
      <c r="GH71" s="163"/>
      <c r="GI71" s="163"/>
      <c r="GJ71" s="163"/>
      <c r="GK71" s="163"/>
      <c r="GL71" s="163"/>
      <c r="GM71" s="163"/>
      <c r="GN71" s="163"/>
      <c r="GO71" s="163"/>
      <c r="GP71" s="163"/>
      <c r="GQ71" s="163"/>
      <c r="GR71" s="163"/>
      <c r="GS71" s="163"/>
      <c r="GT71" s="163"/>
      <c r="GU71" s="163"/>
      <c r="GV71" s="163"/>
      <c r="GW71" s="163"/>
      <c r="GX71" s="163"/>
      <c r="GY71" s="163"/>
      <c r="GZ71" s="163"/>
      <c r="HA71" s="163"/>
      <c r="HB71" s="163"/>
      <c r="HC71" s="163"/>
      <c r="HD71" s="163"/>
      <c r="HE71" s="163"/>
      <c r="HF71" s="163"/>
      <c r="HG71" s="163"/>
      <c r="HH71" s="163"/>
      <c r="HI71" s="163"/>
      <c r="HJ71" s="163"/>
      <c r="HK71" s="163"/>
      <c r="HL71" s="163"/>
      <c r="HM71" s="163"/>
      <c r="HN71" s="163"/>
      <c r="HO71" s="163"/>
      <c r="HP71" s="163"/>
      <c r="HQ71" s="163"/>
      <c r="HR71" s="163"/>
      <c r="HS71" s="163"/>
      <c r="HT71" s="163"/>
      <c r="HU71" s="163"/>
      <c r="HV71" s="163"/>
      <c r="HW71" s="163"/>
      <c r="HX71" s="163"/>
      <c r="HY71" s="163"/>
      <c r="HZ71" s="163"/>
      <c r="IA71" s="163"/>
      <c r="IB71" s="163"/>
      <c r="IC71" s="163"/>
      <c r="ID71" s="163"/>
      <c r="IE71" s="163"/>
      <c r="IF71" s="163"/>
      <c r="IG71" s="163"/>
      <c r="IH71" s="163"/>
      <c r="II71" s="163"/>
      <c r="IJ71" s="163"/>
      <c r="IK71" s="163"/>
      <c r="IL71" s="163"/>
      <c r="IM71" s="163"/>
      <c r="IN71" s="163"/>
      <c r="IO71" s="163"/>
      <c r="IP71" s="163"/>
      <c r="IQ71" s="163"/>
      <c r="IR71" s="163"/>
      <c r="IS71" s="163"/>
      <c r="IT71" s="163"/>
      <c r="IU71" s="163"/>
      <c r="IV71" s="163"/>
    </row>
    <row r="72" spans="1:7" s="28" customFormat="1" ht="17.25" customHeight="1" thickBot="1">
      <c r="A72" s="46"/>
      <c r="B72" s="46"/>
      <c r="C72" s="46"/>
      <c r="D72" s="47" t="s">
        <v>38</v>
      </c>
      <c r="E72" s="48"/>
      <c r="F72" s="30"/>
      <c r="G72" s="30"/>
    </row>
    <row r="73" spans="1:7" s="28" customFormat="1" ht="52.5" customHeight="1">
      <c r="A73" s="27" t="s">
        <v>47</v>
      </c>
      <c r="B73" s="32" t="s">
        <v>4</v>
      </c>
      <c r="C73" s="24" t="s">
        <v>33</v>
      </c>
      <c r="D73" s="31" t="s">
        <v>37</v>
      </c>
      <c r="E73" s="49"/>
      <c r="F73" s="30"/>
      <c r="G73" s="30"/>
    </row>
    <row r="74" spans="1:7" s="28" customFormat="1" ht="15">
      <c r="A74" s="50">
        <v>1</v>
      </c>
      <c r="B74" s="51">
        <v>2</v>
      </c>
      <c r="C74" s="52">
        <v>3</v>
      </c>
      <c r="D74" s="52">
        <v>4</v>
      </c>
      <c r="F74" s="30"/>
      <c r="G74" s="30"/>
    </row>
    <row r="75" spans="1:7" s="28" customFormat="1" ht="47.25" customHeight="1">
      <c r="A75" s="50">
        <v>1</v>
      </c>
      <c r="B75" s="60" t="s">
        <v>20</v>
      </c>
      <c r="C75" s="110">
        <v>7000</v>
      </c>
      <c r="D75" s="87" t="s">
        <v>88</v>
      </c>
      <c r="E75" s="183" t="s">
        <v>135</v>
      </c>
      <c r="F75" s="184"/>
      <c r="G75" s="184"/>
    </row>
    <row r="76" spans="1:7" s="28" customFormat="1" ht="26.25" customHeight="1">
      <c r="A76" s="50">
        <v>2</v>
      </c>
      <c r="B76" s="60" t="s">
        <v>100</v>
      </c>
      <c r="C76" s="110">
        <v>0</v>
      </c>
      <c r="D76" s="87"/>
      <c r="F76" s="30"/>
      <c r="G76" s="30"/>
    </row>
    <row r="77" spans="1:7" s="28" customFormat="1" ht="25.5" customHeight="1" thickBot="1">
      <c r="A77" s="50">
        <v>3</v>
      </c>
      <c r="B77" s="103" t="s">
        <v>39</v>
      </c>
      <c r="C77" s="102">
        <f>D97</f>
        <v>174000</v>
      </c>
      <c r="D77" s="87" t="s">
        <v>87</v>
      </c>
      <c r="F77" s="30"/>
      <c r="G77" s="30"/>
    </row>
    <row r="78" spans="1:7" s="28" customFormat="1" ht="25.5" customHeight="1" thickBot="1">
      <c r="A78" s="50">
        <v>4</v>
      </c>
      <c r="B78" s="103" t="s">
        <v>40</v>
      </c>
      <c r="C78" s="102">
        <f>F120</f>
        <v>2645</v>
      </c>
      <c r="D78" s="87" t="s">
        <v>87</v>
      </c>
      <c r="F78" s="30"/>
      <c r="G78" s="30"/>
    </row>
    <row r="79" spans="1:7" s="28" customFormat="1" ht="25.5" customHeight="1" thickBot="1">
      <c r="A79" s="50">
        <v>5</v>
      </c>
      <c r="B79" s="103" t="s">
        <v>96</v>
      </c>
      <c r="C79" s="102">
        <f>C108</f>
        <v>1100</v>
      </c>
      <c r="D79" s="87" t="s">
        <v>88</v>
      </c>
      <c r="F79" s="30"/>
      <c r="G79" s="30"/>
    </row>
    <row r="80" spans="1:7" s="26" customFormat="1" ht="25.5" customHeight="1">
      <c r="A80" s="115"/>
      <c r="B80" s="146" t="s">
        <v>6</v>
      </c>
      <c r="C80" s="102">
        <f>SUM(C75:C79)+C69</f>
        <v>184745</v>
      </c>
      <c r="D80" s="31"/>
      <c r="F80" s="25"/>
      <c r="G80" s="25"/>
    </row>
    <row r="81" s="53" customFormat="1" ht="15.75" customHeight="1"/>
    <row r="82" spans="1:256" s="49" customFormat="1" ht="18" customHeight="1">
      <c r="A82" s="163" t="s">
        <v>97</v>
      </c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  <c r="CM82" s="163"/>
      <c r="CN82" s="163"/>
      <c r="CO82" s="163"/>
      <c r="CP82" s="163"/>
      <c r="CQ82" s="163"/>
      <c r="CR82" s="163"/>
      <c r="CS82" s="163"/>
      <c r="CT82" s="163"/>
      <c r="CU82" s="163"/>
      <c r="CV82" s="163"/>
      <c r="CW82" s="163"/>
      <c r="CX82" s="163"/>
      <c r="CY82" s="163"/>
      <c r="CZ82" s="163"/>
      <c r="DA82" s="163"/>
      <c r="DB82" s="163"/>
      <c r="DC82" s="163"/>
      <c r="DD82" s="163"/>
      <c r="DE82" s="163"/>
      <c r="DF82" s="163"/>
      <c r="DG82" s="163"/>
      <c r="DH82" s="163"/>
      <c r="DI82" s="163"/>
      <c r="DJ82" s="163"/>
      <c r="DK82" s="163"/>
      <c r="DL82" s="163"/>
      <c r="DM82" s="163"/>
      <c r="DN82" s="163"/>
      <c r="DO82" s="163"/>
      <c r="DP82" s="163"/>
      <c r="DQ82" s="163"/>
      <c r="DR82" s="163"/>
      <c r="DS82" s="163"/>
      <c r="DT82" s="163"/>
      <c r="DU82" s="163"/>
      <c r="DV82" s="163"/>
      <c r="DW82" s="163"/>
      <c r="DX82" s="163"/>
      <c r="DY82" s="163"/>
      <c r="DZ82" s="163"/>
      <c r="EA82" s="163"/>
      <c r="EB82" s="163"/>
      <c r="EC82" s="163"/>
      <c r="ED82" s="163"/>
      <c r="EE82" s="163"/>
      <c r="EF82" s="163"/>
      <c r="EG82" s="163"/>
      <c r="EH82" s="163"/>
      <c r="EI82" s="163"/>
      <c r="EJ82" s="163"/>
      <c r="EK82" s="163"/>
      <c r="EL82" s="163"/>
      <c r="EM82" s="163"/>
      <c r="EN82" s="163"/>
      <c r="EO82" s="163"/>
      <c r="EP82" s="163"/>
      <c r="EQ82" s="163"/>
      <c r="ER82" s="163"/>
      <c r="ES82" s="163"/>
      <c r="ET82" s="163"/>
      <c r="EU82" s="163"/>
      <c r="EV82" s="163"/>
      <c r="EW82" s="163"/>
      <c r="EX82" s="163"/>
      <c r="EY82" s="163"/>
      <c r="EZ82" s="163"/>
      <c r="FA82" s="163"/>
      <c r="FB82" s="163"/>
      <c r="FC82" s="163"/>
      <c r="FD82" s="163"/>
      <c r="FE82" s="163"/>
      <c r="FF82" s="163"/>
      <c r="FG82" s="163"/>
      <c r="FH82" s="163"/>
      <c r="FI82" s="163"/>
      <c r="FJ82" s="163"/>
      <c r="FK82" s="163"/>
      <c r="FL82" s="163"/>
      <c r="FM82" s="163"/>
      <c r="FN82" s="163"/>
      <c r="FO82" s="163"/>
      <c r="FP82" s="163"/>
      <c r="FQ82" s="163"/>
      <c r="FR82" s="163"/>
      <c r="FS82" s="163"/>
      <c r="FT82" s="163"/>
      <c r="FU82" s="163"/>
      <c r="FV82" s="163"/>
      <c r="FW82" s="163"/>
      <c r="FX82" s="163"/>
      <c r="FY82" s="163"/>
      <c r="FZ82" s="163"/>
      <c r="GA82" s="163"/>
      <c r="GB82" s="163"/>
      <c r="GC82" s="163"/>
      <c r="GD82" s="163"/>
      <c r="GE82" s="163"/>
      <c r="GF82" s="163"/>
      <c r="GG82" s="163"/>
      <c r="GH82" s="163"/>
      <c r="GI82" s="163"/>
      <c r="GJ82" s="163"/>
      <c r="GK82" s="163"/>
      <c r="GL82" s="163"/>
      <c r="GM82" s="163"/>
      <c r="GN82" s="163"/>
      <c r="GO82" s="163"/>
      <c r="GP82" s="163"/>
      <c r="GQ82" s="163"/>
      <c r="GR82" s="163"/>
      <c r="GS82" s="163"/>
      <c r="GT82" s="163"/>
      <c r="GU82" s="163"/>
      <c r="GV82" s="163"/>
      <c r="GW82" s="163"/>
      <c r="GX82" s="163"/>
      <c r="GY82" s="163"/>
      <c r="GZ82" s="163"/>
      <c r="HA82" s="163"/>
      <c r="HB82" s="163"/>
      <c r="HC82" s="163"/>
      <c r="HD82" s="163"/>
      <c r="HE82" s="163"/>
      <c r="HF82" s="163"/>
      <c r="HG82" s="163"/>
      <c r="HH82" s="163"/>
      <c r="HI82" s="163"/>
      <c r="HJ82" s="163"/>
      <c r="HK82" s="163"/>
      <c r="HL82" s="163"/>
      <c r="HM82" s="163"/>
      <c r="HN82" s="163"/>
      <c r="HO82" s="163"/>
      <c r="HP82" s="163"/>
      <c r="HQ82" s="163"/>
      <c r="HR82" s="163"/>
      <c r="HS82" s="163"/>
      <c r="HT82" s="163"/>
      <c r="HU82" s="163"/>
      <c r="HV82" s="163"/>
      <c r="HW82" s="163"/>
      <c r="HX82" s="163"/>
      <c r="HY82" s="163"/>
      <c r="HZ82" s="163"/>
      <c r="IA82" s="163"/>
      <c r="IB82" s="163"/>
      <c r="IC82" s="163"/>
      <c r="ID82" s="163"/>
      <c r="IE82" s="163"/>
      <c r="IF82" s="163"/>
      <c r="IG82" s="163"/>
      <c r="IH82" s="163"/>
      <c r="II82" s="163"/>
      <c r="IJ82" s="163"/>
      <c r="IK82" s="163"/>
      <c r="IL82" s="163"/>
      <c r="IM82" s="163"/>
      <c r="IN82" s="163"/>
      <c r="IO82" s="163"/>
      <c r="IP82" s="163"/>
      <c r="IQ82" s="163"/>
      <c r="IR82" s="163"/>
      <c r="IS82" s="163"/>
      <c r="IT82" s="163"/>
      <c r="IU82" s="163"/>
      <c r="IV82" s="163"/>
    </row>
    <row r="83" spans="1:7" s="28" customFormat="1" ht="18" customHeight="1" thickBot="1">
      <c r="A83" s="54"/>
      <c r="B83" s="54"/>
      <c r="C83" s="54"/>
      <c r="D83" s="47" t="s">
        <v>41</v>
      </c>
      <c r="F83" s="30"/>
      <c r="G83" s="30"/>
    </row>
    <row r="84" spans="1:7" s="55" customFormat="1" ht="57.75" customHeight="1">
      <c r="A84" s="23" t="s">
        <v>47</v>
      </c>
      <c r="B84" s="152" t="s">
        <v>104</v>
      </c>
      <c r="C84" s="24" t="s">
        <v>43</v>
      </c>
      <c r="D84" s="24" t="s">
        <v>44</v>
      </c>
      <c r="F84" s="56"/>
      <c r="G84" s="56"/>
    </row>
    <row r="85" spans="1:7" s="28" customFormat="1" ht="15">
      <c r="A85" s="36">
        <v>1</v>
      </c>
      <c r="B85" s="37">
        <v>2</v>
      </c>
      <c r="C85" s="57">
        <v>3</v>
      </c>
      <c r="D85" s="57">
        <v>4</v>
      </c>
      <c r="E85" s="58"/>
      <c r="F85" s="30"/>
      <c r="G85" s="30"/>
    </row>
    <row r="86" spans="1:5" s="63" customFormat="1" ht="24" customHeight="1">
      <c r="A86" s="59">
        <v>1</v>
      </c>
      <c r="B86" s="87" t="s">
        <v>136</v>
      </c>
      <c r="C86" s="61" t="s">
        <v>84</v>
      </c>
      <c r="D86" s="75">
        <v>57200</v>
      </c>
      <c r="E86" s="58"/>
    </row>
    <row r="87" spans="1:5" s="63" customFormat="1" ht="24" customHeight="1">
      <c r="A87" s="59">
        <v>2</v>
      </c>
      <c r="B87" s="87" t="s">
        <v>143</v>
      </c>
      <c r="C87" s="61" t="s">
        <v>84</v>
      </c>
      <c r="D87" s="75">
        <v>30410</v>
      </c>
      <c r="E87" s="58"/>
    </row>
    <row r="88" spans="1:5" s="63" customFormat="1" ht="24" customHeight="1">
      <c r="A88" s="59">
        <v>3</v>
      </c>
      <c r="B88" s="87" t="s">
        <v>137</v>
      </c>
      <c r="C88" s="61" t="s">
        <v>84</v>
      </c>
      <c r="D88" s="75">
        <v>21900</v>
      </c>
      <c r="E88" s="58"/>
    </row>
    <row r="89" spans="1:5" s="63" customFormat="1" ht="24" customHeight="1">
      <c r="A89" s="59">
        <v>4</v>
      </c>
      <c r="B89" s="87" t="s">
        <v>138</v>
      </c>
      <c r="C89" s="61" t="s">
        <v>84</v>
      </c>
      <c r="D89" s="75">
        <v>25990</v>
      </c>
      <c r="E89" s="58"/>
    </row>
    <row r="90" spans="1:5" s="63" customFormat="1" ht="24" customHeight="1">
      <c r="A90" s="59">
        <v>5</v>
      </c>
      <c r="B90" s="87" t="s">
        <v>139</v>
      </c>
      <c r="C90" s="61" t="s">
        <v>84</v>
      </c>
      <c r="D90" s="75">
        <v>8500</v>
      </c>
      <c r="E90" s="58"/>
    </row>
    <row r="91" spans="1:5" s="63" customFormat="1" ht="24" customHeight="1">
      <c r="A91" s="59"/>
      <c r="B91" s="87" t="s">
        <v>140</v>
      </c>
      <c r="C91" s="61" t="s">
        <v>84</v>
      </c>
      <c r="D91" s="75">
        <v>20000</v>
      </c>
      <c r="E91" s="58"/>
    </row>
    <row r="92" spans="1:5" s="63" customFormat="1" ht="24" customHeight="1">
      <c r="A92" s="59"/>
      <c r="B92" s="87" t="s">
        <v>141</v>
      </c>
      <c r="C92" s="61" t="s">
        <v>84</v>
      </c>
      <c r="D92" s="75">
        <v>3000</v>
      </c>
      <c r="E92" s="58"/>
    </row>
    <row r="93" spans="1:5" s="63" customFormat="1" ht="24" customHeight="1">
      <c r="A93" s="59">
        <v>6</v>
      </c>
      <c r="B93" s="87" t="s">
        <v>142</v>
      </c>
      <c r="C93" s="61" t="s">
        <v>84</v>
      </c>
      <c r="D93" s="75">
        <v>7000</v>
      </c>
      <c r="E93" s="58"/>
    </row>
    <row r="94" spans="1:5" s="63" customFormat="1" ht="44.25" customHeight="1">
      <c r="A94" s="137"/>
      <c r="B94" s="161" t="str">
        <f>'[1]Бизнес план'!B44</f>
        <v>На основные средства (оборудование, инструмент, мебель и т.п.)  можно потратить до 100% от суммы соц контракта</v>
      </c>
      <c r="C94" s="162"/>
      <c r="D94" s="62">
        <v>0</v>
      </c>
      <c r="E94" s="58"/>
    </row>
    <row r="95" spans="1:5" s="63" customFormat="1" ht="59.25" customHeight="1">
      <c r="A95" s="59"/>
      <c r="B95" s="161" t="s">
        <v>118</v>
      </c>
      <c r="C95" s="162"/>
      <c r="D95" s="62">
        <v>0</v>
      </c>
      <c r="E95" s="58"/>
    </row>
    <row r="96" spans="1:5" s="63" customFormat="1" ht="24" customHeight="1">
      <c r="A96" s="59"/>
      <c r="B96" s="60"/>
      <c r="C96" s="61" t="s">
        <v>84</v>
      </c>
      <c r="D96" s="62">
        <v>0</v>
      </c>
      <c r="E96" s="58"/>
    </row>
    <row r="97" spans="1:7" s="28" customFormat="1" ht="15">
      <c r="A97" s="125"/>
      <c r="B97" s="88" t="s">
        <v>25</v>
      </c>
      <c r="C97" s="125"/>
      <c r="D97" s="89">
        <f>SUM(D86:D96)</f>
        <v>174000</v>
      </c>
      <c r="E97" s="30"/>
      <c r="F97" s="30"/>
      <c r="G97" s="30"/>
    </row>
    <row r="98" spans="1:7" s="49" customFormat="1" ht="15">
      <c r="A98" s="66"/>
      <c r="B98" s="67"/>
      <c r="C98" s="58"/>
      <c r="D98" s="58"/>
      <c r="E98" s="29"/>
      <c r="F98" s="29"/>
      <c r="G98" s="29"/>
    </row>
    <row r="99" spans="1:256" s="49" customFormat="1" ht="18" customHeight="1">
      <c r="A99" s="163" t="s">
        <v>105</v>
      </c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  <c r="BI99" s="163"/>
      <c r="BJ99" s="163"/>
      <c r="BK99" s="163"/>
      <c r="BL99" s="163"/>
      <c r="BM99" s="163"/>
      <c r="BN99" s="163"/>
      <c r="BO99" s="163"/>
      <c r="BP99" s="163"/>
      <c r="BQ99" s="163"/>
      <c r="BR99" s="163"/>
      <c r="BS99" s="163"/>
      <c r="BT99" s="163"/>
      <c r="BU99" s="163"/>
      <c r="BV99" s="163"/>
      <c r="BW99" s="163"/>
      <c r="BX99" s="163"/>
      <c r="BY99" s="163"/>
      <c r="BZ99" s="163"/>
      <c r="CA99" s="163"/>
      <c r="CB99" s="163"/>
      <c r="CC99" s="163"/>
      <c r="CD99" s="163"/>
      <c r="CE99" s="163"/>
      <c r="CF99" s="163"/>
      <c r="CG99" s="163"/>
      <c r="CH99" s="163"/>
      <c r="CI99" s="163"/>
      <c r="CJ99" s="163"/>
      <c r="CK99" s="163"/>
      <c r="CL99" s="163"/>
      <c r="CM99" s="163"/>
      <c r="CN99" s="163"/>
      <c r="CO99" s="163"/>
      <c r="CP99" s="163"/>
      <c r="CQ99" s="163"/>
      <c r="CR99" s="163"/>
      <c r="CS99" s="163"/>
      <c r="CT99" s="163"/>
      <c r="CU99" s="163"/>
      <c r="CV99" s="163"/>
      <c r="CW99" s="163"/>
      <c r="CX99" s="163"/>
      <c r="CY99" s="163"/>
      <c r="CZ99" s="163"/>
      <c r="DA99" s="163"/>
      <c r="DB99" s="163"/>
      <c r="DC99" s="163"/>
      <c r="DD99" s="163"/>
      <c r="DE99" s="163"/>
      <c r="DF99" s="163"/>
      <c r="DG99" s="163"/>
      <c r="DH99" s="163"/>
      <c r="DI99" s="163"/>
      <c r="DJ99" s="163"/>
      <c r="DK99" s="163"/>
      <c r="DL99" s="163"/>
      <c r="DM99" s="163"/>
      <c r="DN99" s="163"/>
      <c r="DO99" s="163"/>
      <c r="DP99" s="163"/>
      <c r="DQ99" s="163"/>
      <c r="DR99" s="163"/>
      <c r="DS99" s="163"/>
      <c r="DT99" s="163"/>
      <c r="DU99" s="163"/>
      <c r="DV99" s="163"/>
      <c r="DW99" s="163"/>
      <c r="DX99" s="163"/>
      <c r="DY99" s="163"/>
      <c r="DZ99" s="163"/>
      <c r="EA99" s="163"/>
      <c r="EB99" s="163"/>
      <c r="EC99" s="163"/>
      <c r="ED99" s="163"/>
      <c r="EE99" s="163"/>
      <c r="EF99" s="163"/>
      <c r="EG99" s="163"/>
      <c r="EH99" s="163"/>
      <c r="EI99" s="163"/>
      <c r="EJ99" s="163"/>
      <c r="EK99" s="163"/>
      <c r="EL99" s="163"/>
      <c r="EM99" s="163"/>
      <c r="EN99" s="163"/>
      <c r="EO99" s="163"/>
      <c r="EP99" s="163"/>
      <c r="EQ99" s="163"/>
      <c r="ER99" s="163"/>
      <c r="ES99" s="163"/>
      <c r="ET99" s="163"/>
      <c r="EU99" s="163"/>
      <c r="EV99" s="163"/>
      <c r="EW99" s="163"/>
      <c r="EX99" s="163"/>
      <c r="EY99" s="163"/>
      <c r="EZ99" s="163"/>
      <c r="FA99" s="163"/>
      <c r="FB99" s="163"/>
      <c r="FC99" s="163"/>
      <c r="FD99" s="163"/>
      <c r="FE99" s="163"/>
      <c r="FF99" s="163"/>
      <c r="FG99" s="163"/>
      <c r="FH99" s="163"/>
      <c r="FI99" s="163"/>
      <c r="FJ99" s="163"/>
      <c r="FK99" s="163"/>
      <c r="FL99" s="163"/>
      <c r="FM99" s="163"/>
      <c r="FN99" s="163"/>
      <c r="FO99" s="163"/>
      <c r="FP99" s="163"/>
      <c r="FQ99" s="163"/>
      <c r="FR99" s="163"/>
      <c r="FS99" s="163"/>
      <c r="FT99" s="163"/>
      <c r="FU99" s="163"/>
      <c r="FV99" s="163"/>
      <c r="FW99" s="163"/>
      <c r="FX99" s="163"/>
      <c r="FY99" s="163"/>
      <c r="FZ99" s="163"/>
      <c r="GA99" s="163"/>
      <c r="GB99" s="163"/>
      <c r="GC99" s="163"/>
      <c r="GD99" s="163"/>
      <c r="GE99" s="163"/>
      <c r="GF99" s="163"/>
      <c r="GG99" s="163"/>
      <c r="GH99" s="163"/>
      <c r="GI99" s="163"/>
      <c r="GJ99" s="163"/>
      <c r="GK99" s="163"/>
      <c r="GL99" s="163"/>
      <c r="GM99" s="163"/>
      <c r="GN99" s="163"/>
      <c r="GO99" s="163"/>
      <c r="GP99" s="163"/>
      <c r="GQ99" s="163"/>
      <c r="GR99" s="163"/>
      <c r="GS99" s="163"/>
      <c r="GT99" s="163"/>
      <c r="GU99" s="163"/>
      <c r="GV99" s="163"/>
      <c r="GW99" s="163"/>
      <c r="GX99" s="163"/>
      <c r="GY99" s="163"/>
      <c r="GZ99" s="163"/>
      <c r="HA99" s="163"/>
      <c r="HB99" s="163"/>
      <c r="HC99" s="163"/>
      <c r="HD99" s="163"/>
      <c r="HE99" s="163"/>
      <c r="HF99" s="163"/>
      <c r="HG99" s="163"/>
      <c r="HH99" s="163"/>
      <c r="HI99" s="163"/>
      <c r="HJ99" s="163"/>
      <c r="HK99" s="163"/>
      <c r="HL99" s="163"/>
      <c r="HM99" s="163"/>
      <c r="HN99" s="163"/>
      <c r="HO99" s="163"/>
      <c r="HP99" s="163"/>
      <c r="HQ99" s="163"/>
      <c r="HR99" s="163"/>
      <c r="HS99" s="163"/>
      <c r="HT99" s="163"/>
      <c r="HU99" s="163"/>
      <c r="HV99" s="163"/>
      <c r="HW99" s="163"/>
      <c r="HX99" s="163"/>
      <c r="HY99" s="163"/>
      <c r="HZ99" s="163"/>
      <c r="IA99" s="163"/>
      <c r="IB99" s="163"/>
      <c r="IC99" s="163"/>
      <c r="ID99" s="163"/>
      <c r="IE99" s="163"/>
      <c r="IF99" s="163"/>
      <c r="IG99" s="163"/>
      <c r="IH99" s="163"/>
      <c r="II99" s="163"/>
      <c r="IJ99" s="163"/>
      <c r="IK99" s="163"/>
      <c r="IL99" s="163"/>
      <c r="IM99" s="163"/>
      <c r="IN99" s="163"/>
      <c r="IO99" s="163"/>
      <c r="IP99" s="163"/>
      <c r="IQ99" s="163"/>
      <c r="IR99" s="163"/>
      <c r="IS99" s="163"/>
      <c r="IT99" s="163"/>
      <c r="IU99" s="163"/>
      <c r="IV99" s="163"/>
    </row>
    <row r="100" spans="1:5" s="66" customFormat="1" ht="18.75" customHeight="1" thickBot="1">
      <c r="A100" s="68"/>
      <c r="B100" s="68"/>
      <c r="C100" s="71" t="s">
        <v>45</v>
      </c>
      <c r="E100" s="30"/>
    </row>
    <row r="101" spans="1:7" s="26" customFormat="1" ht="36" customHeight="1">
      <c r="A101" s="23" t="s">
        <v>47</v>
      </c>
      <c r="B101" s="32" t="s">
        <v>42</v>
      </c>
      <c r="C101" s="24" t="s">
        <v>46</v>
      </c>
      <c r="E101" s="33"/>
      <c r="F101" s="25"/>
      <c r="G101" s="25"/>
    </row>
    <row r="102" spans="1:7" s="40" customFormat="1" ht="21" customHeight="1">
      <c r="A102" s="69">
        <v>1</v>
      </c>
      <c r="B102" s="37">
        <v>2</v>
      </c>
      <c r="C102" s="70">
        <v>3</v>
      </c>
      <c r="D102" s="28"/>
      <c r="E102" s="58"/>
      <c r="F102" s="39"/>
      <c r="G102" s="39"/>
    </row>
    <row r="103" spans="1:5" s="63" customFormat="1" ht="24" customHeight="1">
      <c r="A103" s="59">
        <v>1</v>
      </c>
      <c r="B103" s="60" t="s">
        <v>119</v>
      </c>
      <c r="C103" s="145">
        <v>600</v>
      </c>
      <c r="D103" s="28"/>
      <c r="E103" s="58"/>
    </row>
    <row r="104" spans="1:5" s="63" customFormat="1" ht="24" customHeight="1">
      <c r="A104" s="59">
        <v>2</v>
      </c>
      <c r="B104" s="60" t="s">
        <v>85</v>
      </c>
      <c r="C104" s="145">
        <v>500</v>
      </c>
      <c r="D104" s="28"/>
      <c r="E104" s="34"/>
    </row>
    <row r="105" spans="1:5" s="63" customFormat="1" ht="24" customHeight="1">
      <c r="A105" s="59">
        <v>3</v>
      </c>
      <c r="B105" s="60" t="s">
        <v>113</v>
      </c>
      <c r="C105" s="145"/>
      <c r="D105" s="28"/>
      <c r="E105" s="34"/>
    </row>
    <row r="106" spans="1:5" s="63" customFormat="1" ht="24" customHeight="1">
      <c r="A106" s="59">
        <v>4</v>
      </c>
      <c r="B106" s="60" t="s">
        <v>115</v>
      </c>
      <c r="C106" s="145"/>
      <c r="D106" s="28"/>
      <c r="E106" s="34"/>
    </row>
    <row r="107" spans="1:5" s="63" customFormat="1" ht="24" customHeight="1">
      <c r="A107" s="59">
        <v>5</v>
      </c>
      <c r="B107" s="60" t="s">
        <v>114</v>
      </c>
      <c r="C107" s="145"/>
      <c r="D107" s="28"/>
      <c r="E107" s="34"/>
    </row>
    <row r="108" spans="1:7" s="28" customFormat="1" ht="15.75" thickBot="1">
      <c r="A108" s="64"/>
      <c r="B108" s="44" t="s">
        <v>25</v>
      </c>
      <c r="C108" s="65">
        <f>SUM(C103:C107)</f>
        <v>1100</v>
      </c>
      <c r="E108" s="30"/>
      <c r="F108" s="30"/>
      <c r="G108" s="30"/>
    </row>
    <row r="109" spans="1:256" s="49" customFormat="1" ht="18" customHeight="1">
      <c r="A109" s="163" t="s">
        <v>98</v>
      </c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163"/>
      <c r="AK109" s="163"/>
      <c r="AL109" s="163"/>
      <c r="AM109" s="163"/>
      <c r="AN109" s="163"/>
      <c r="AO109" s="163"/>
      <c r="AP109" s="163"/>
      <c r="AQ109" s="163"/>
      <c r="AR109" s="163"/>
      <c r="AS109" s="163"/>
      <c r="AT109" s="163"/>
      <c r="AU109" s="163"/>
      <c r="AV109" s="163"/>
      <c r="AW109" s="163"/>
      <c r="AX109" s="163"/>
      <c r="AY109" s="163"/>
      <c r="AZ109" s="163"/>
      <c r="BA109" s="163"/>
      <c r="BB109" s="163"/>
      <c r="BC109" s="163"/>
      <c r="BD109" s="163"/>
      <c r="BE109" s="163"/>
      <c r="BF109" s="163"/>
      <c r="BG109" s="163"/>
      <c r="BH109" s="163"/>
      <c r="BI109" s="163"/>
      <c r="BJ109" s="163"/>
      <c r="BK109" s="163"/>
      <c r="BL109" s="163"/>
      <c r="BM109" s="163"/>
      <c r="BN109" s="163"/>
      <c r="BO109" s="163"/>
      <c r="BP109" s="163"/>
      <c r="BQ109" s="163"/>
      <c r="BR109" s="163"/>
      <c r="BS109" s="163"/>
      <c r="BT109" s="163"/>
      <c r="BU109" s="163"/>
      <c r="BV109" s="163"/>
      <c r="BW109" s="163"/>
      <c r="BX109" s="163"/>
      <c r="BY109" s="163"/>
      <c r="BZ109" s="163"/>
      <c r="CA109" s="163"/>
      <c r="CB109" s="163"/>
      <c r="CC109" s="163"/>
      <c r="CD109" s="163"/>
      <c r="CE109" s="163"/>
      <c r="CF109" s="163"/>
      <c r="CG109" s="163"/>
      <c r="CH109" s="163"/>
      <c r="CI109" s="163"/>
      <c r="CJ109" s="163"/>
      <c r="CK109" s="163"/>
      <c r="CL109" s="163"/>
      <c r="CM109" s="163"/>
      <c r="CN109" s="163"/>
      <c r="CO109" s="163"/>
      <c r="CP109" s="163"/>
      <c r="CQ109" s="163"/>
      <c r="CR109" s="163"/>
      <c r="CS109" s="163"/>
      <c r="CT109" s="163"/>
      <c r="CU109" s="163"/>
      <c r="CV109" s="163"/>
      <c r="CW109" s="163"/>
      <c r="CX109" s="163"/>
      <c r="CY109" s="163"/>
      <c r="CZ109" s="163"/>
      <c r="DA109" s="163"/>
      <c r="DB109" s="163"/>
      <c r="DC109" s="163"/>
      <c r="DD109" s="163"/>
      <c r="DE109" s="163"/>
      <c r="DF109" s="163"/>
      <c r="DG109" s="163"/>
      <c r="DH109" s="163"/>
      <c r="DI109" s="163"/>
      <c r="DJ109" s="163"/>
      <c r="DK109" s="163"/>
      <c r="DL109" s="163"/>
      <c r="DM109" s="163"/>
      <c r="DN109" s="163"/>
      <c r="DO109" s="163"/>
      <c r="DP109" s="163"/>
      <c r="DQ109" s="163"/>
      <c r="DR109" s="163"/>
      <c r="DS109" s="163"/>
      <c r="DT109" s="163"/>
      <c r="DU109" s="163"/>
      <c r="DV109" s="163"/>
      <c r="DW109" s="163"/>
      <c r="DX109" s="163"/>
      <c r="DY109" s="163"/>
      <c r="DZ109" s="163"/>
      <c r="EA109" s="163"/>
      <c r="EB109" s="163"/>
      <c r="EC109" s="163"/>
      <c r="ED109" s="163"/>
      <c r="EE109" s="163"/>
      <c r="EF109" s="163"/>
      <c r="EG109" s="163"/>
      <c r="EH109" s="163"/>
      <c r="EI109" s="163"/>
      <c r="EJ109" s="163"/>
      <c r="EK109" s="163"/>
      <c r="EL109" s="163"/>
      <c r="EM109" s="163"/>
      <c r="EN109" s="163"/>
      <c r="EO109" s="163"/>
      <c r="EP109" s="163"/>
      <c r="EQ109" s="163"/>
      <c r="ER109" s="163"/>
      <c r="ES109" s="163"/>
      <c r="ET109" s="163"/>
      <c r="EU109" s="163"/>
      <c r="EV109" s="163"/>
      <c r="EW109" s="163"/>
      <c r="EX109" s="163"/>
      <c r="EY109" s="163"/>
      <c r="EZ109" s="163"/>
      <c r="FA109" s="163"/>
      <c r="FB109" s="163"/>
      <c r="FC109" s="163"/>
      <c r="FD109" s="163"/>
      <c r="FE109" s="163"/>
      <c r="FF109" s="163"/>
      <c r="FG109" s="163"/>
      <c r="FH109" s="163"/>
      <c r="FI109" s="163"/>
      <c r="FJ109" s="163"/>
      <c r="FK109" s="163"/>
      <c r="FL109" s="163"/>
      <c r="FM109" s="163"/>
      <c r="FN109" s="163"/>
      <c r="FO109" s="163"/>
      <c r="FP109" s="163"/>
      <c r="FQ109" s="163"/>
      <c r="FR109" s="163"/>
      <c r="FS109" s="163"/>
      <c r="FT109" s="163"/>
      <c r="FU109" s="163"/>
      <c r="FV109" s="163"/>
      <c r="FW109" s="163"/>
      <c r="FX109" s="163"/>
      <c r="FY109" s="163"/>
      <c r="FZ109" s="163"/>
      <c r="GA109" s="163"/>
      <c r="GB109" s="163"/>
      <c r="GC109" s="163"/>
      <c r="GD109" s="163"/>
      <c r="GE109" s="163"/>
      <c r="GF109" s="163"/>
      <c r="GG109" s="163"/>
      <c r="GH109" s="163"/>
      <c r="GI109" s="163"/>
      <c r="GJ109" s="163"/>
      <c r="GK109" s="163"/>
      <c r="GL109" s="163"/>
      <c r="GM109" s="163"/>
      <c r="GN109" s="163"/>
      <c r="GO109" s="163"/>
      <c r="GP109" s="163"/>
      <c r="GQ109" s="163"/>
      <c r="GR109" s="163"/>
      <c r="GS109" s="163"/>
      <c r="GT109" s="163"/>
      <c r="GU109" s="163"/>
      <c r="GV109" s="163"/>
      <c r="GW109" s="163"/>
      <c r="GX109" s="163"/>
      <c r="GY109" s="163"/>
      <c r="GZ109" s="163"/>
      <c r="HA109" s="163"/>
      <c r="HB109" s="163"/>
      <c r="HC109" s="163"/>
      <c r="HD109" s="163"/>
      <c r="HE109" s="163"/>
      <c r="HF109" s="163"/>
      <c r="HG109" s="163"/>
      <c r="HH109" s="163"/>
      <c r="HI109" s="163"/>
      <c r="HJ109" s="163"/>
      <c r="HK109" s="163"/>
      <c r="HL109" s="163"/>
      <c r="HM109" s="163"/>
      <c r="HN109" s="163"/>
      <c r="HO109" s="163"/>
      <c r="HP109" s="163"/>
      <c r="HQ109" s="163"/>
      <c r="HR109" s="163"/>
      <c r="HS109" s="163"/>
      <c r="HT109" s="163"/>
      <c r="HU109" s="163"/>
      <c r="HV109" s="163"/>
      <c r="HW109" s="163"/>
      <c r="HX109" s="163"/>
      <c r="HY109" s="163"/>
      <c r="HZ109" s="163"/>
      <c r="IA109" s="163"/>
      <c r="IB109" s="163"/>
      <c r="IC109" s="163"/>
      <c r="ID109" s="163"/>
      <c r="IE109" s="163"/>
      <c r="IF109" s="163"/>
      <c r="IG109" s="163"/>
      <c r="IH109" s="163"/>
      <c r="II109" s="163"/>
      <c r="IJ109" s="163"/>
      <c r="IK109" s="163"/>
      <c r="IL109" s="163"/>
      <c r="IM109" s="163"/>
      <c r="IN109" s="163"/>
      <c r="IO109" s="163"/>
      <c r="IP109" s="163"/>
      <c r="IQ109" s="163"/>
      <c r="IR109" s="163"/>
      <c r="IS109" s="163"/>
      <c r="IT109" s="163"/>
      <c r="IU109" s="163"/>
      <c r="IV109" s="163"/>
    </row>
    <row r="110" spans="1:7" s="28" customFormat="1" ht="15.75" thickBot="1">
      <c r="A110" s="30"/>
      <c r="D110" s="30"/>
      <c r="E110" s="30"/>
      <c r="F110" s="30"/>
      <c r="G110" s="71" t="s">
        <v>48</v>
      </c>
    </row>
    <row r="111" spans="1:7" s="26" customFormat="1" ht="78" customHeight="1">
      <c r="A111" s="23" t="s">
        <v>47</v>
      </c>
      <c r="B111" s="153" t="s">
        <v>49</v>
      </c>
      <c r="C111" s="24" t="s">
        <v>43</v>
      </c>
      <c r="D111" s="24" t="s">
        <v>106</v>
      </c>
      <c r="E111" s="31" t="s">
        <v>51</v>
      </c>
      <c r="F111" s="31" t="s">
        <v>107</v>
      </c>
      <c r="G111" s="31" t="s">
        <v>52</v>
      </c>
    </row>
    <row r="112" spans="1:7" s="28" customFormat="1" ht="18.75" customHeight="1">
      <c r="A112" s="72">
        <v>1</v>
      </c>
      <c r="B112" s="72">
        <v>2</v>
      </c>
      <c r="C112" s="57">
        <v>3</v>
      </c>
      <c r="D112" s="57">
        <v>4</v>
      </c>
      <c r="E112" s="57">
        <v>5</v>
      </c>
      <c r="F112" s="57">
        <v>6</v>
      </c>
      <c r="G112" s="57">
        <v>7</v>
      </c>
    </row>
    <row r="113" spans="1:7" s="28" customFormat="1" ht="24" customHeight="1" thickBot="1">
      <c r="A113" s="73">
        <v>1</v>
      </c>
      <c r="B113" s="74" t="s">
        <v>144</v>
      </c>
      <c r="C113" s="151" t="s">
        <v>151</v>
      </c>
      <c r="D113" s="116">
        <v>1</v>
      </c>
      <c r="E113" s="75">
        <v>820</v>
      </c>
      <c r="F113" s="78">
        <f>D113*E113</f>
        <v>820</v>
      </c>
      <c r="G113" s="117"/>
    </row>
    <row r="114" spans="1:7" s="28" customFormat="1" ht="24" customHeight="1" thickBot="1">
      <c r="A114" s="73">
        <v>2</v>
      </c>
      <c r="B114" s="74" t="s">
        <v>145</v>
      </c>
      <c r="C114" s="151" t="s">
        <v>151</v>
      </c>
      <c r="D114" s="116">
        <v>1</v>
      </c>
      <c r="E114" s="75">
        <v>360</v>
      </c>
      <c r="F114" s="78">
        <f aca="true" t="shared" si="0" ref="F114:F119">D114*E114</f>
        <v>360</v>
      </c>
      <c r="G114" s="124"/>
    </row>
    <row r="115" spans="1:7" s="28" customFormat="1" ht="24" customHeight="1" thickBot="1">
      <c r="A115" s="73">
        <v>3</v>
      </c>
      <c r="B115" s="74" t="s">
        <v>146</v>
      </c>
      <c r="C115" s="151" t="s">
        <v>151</v>
      </c>
      <c r="D115" s="116">
        <v>1</v>
      </c>
      <c r="E115" s="75">
        <v>480</v>
      </c>
      <c r="F115" s="78">
        <f t="shared" si="0"/>
        <v>480</v>
      </c>
      <c r="G115" s="124"/>
    </row>
    <row r="116" spans="1:7" s="28" customFormat="1" ht="24" customHeight="1" thickBot="1">
      <c r="A116" s="73">
        <v>4</v>
      </c>
      <c r="B116" s="74" t="s">
        <v>147</v>
      </c>
      <c r="C116" s="151" t="s">
        <v>151</v>
      </c>
      <c r="D116" s="116">
        <v>1</v>
      </c>
      <c r="E116" s="75">
        <v>225</v>
      </c>
      <c r="F116" s="78">
        <f t="shared" si="0"/>
        <v>225</v>
      </c>
      <c r="G116" s="124"/>
    </row>
    <row r="117" spans="1:7" s="28" customFormat="1" ht="24" customHeight="1" thickBot="1">
      <c r="A117" s="73">
        <v>5</v>
      </c>
      <c r="B117" s="74" t="s">
        <v>148</v>
      </c>
      <c r="C117" s="151" t="s">
        <v>151</v>
      </c>
      <c r="D117" s="116">
        <v>1</v>
      </c>
      <c r="E117" s="75">
        <v>120</v>
      </c>
      <c r="F117" s="78">
        <f t="shared" si="0"/>
        <v>120</v>
      </c>
      <c r="G117" s="124"/>
    </row>
    <row r="118" spans="1:7" s="28" customFormat="1" ht="24" customHeight="1" thickBot="1">
      <c r="A118" s="73">
        <v>6</v>
      </c>
      <c r="B118" s="74" t="s">
        <v>149</v>
      </c>
      <c r="C118" s="151" t="s">
        <v>151</v>
      </c>
      <c r="D118" s="116">
        <v>1</v>
      </c>
      <c r="E118" s="75">
        <v>130</v>
      </c>
      <c r="F118" s="78">
        <f t="shared" si="0"/>
        <v>130</v>
      </c>
      <c r="G118" s="124"/>
    </row>
    <row r="119" spans="1:7" s="28" customFormat="1" ht="24" customHeight="1" thickBot="1">
      <c r="A119" s="73">
        <v>7</v>
      </c>
      <c r="B119" s="74" t="s">
        <v>150</v>
      </c>
      <c r="C119" s="151" t="s">
        <v>84</v>
      </c>
      <c r="D119" s="116">
        <v>1</v>
      </c>
      <c r="E119" s="75">
        <v>510</v>
      </c>
      <c r="F119" s="78">
        <f t="shared" si="0"/>
        <v>510</v>
      </c>
      <c r="G119" s="124"/>
    </row>
    <row r="120" spans="1:7" s="28" customFormat="1" ht="19.5" customHeight="1" thickBot="1">
      <c r="A120" s="76"/>
      <c r="B120" s="77" t="s">
        <v>25</v>
      </c>
      <c r="C120" s="78"/>
      <c r="D120" s="78"/>
      <c r="E120" s="78"/>
      <c r="F120" s="78">
        <f>SUM(F113:F119)</f>
        <v>2645</v>
      </c>
      <c r="G120" s="124"/>
    </row>
    <row r="121" spans="1:7" s="49" customFormat="1" ht="15">
      <c r="A121" s="66"/>
      <c r="B121" s="67"/>
      <c r="C121" s="58"/>
      <c r="F121" s="29"/>
      <c r="G121" s="29"/>
    </row>
    <row r="122" spans="2:5" s="49" customFormat="1" ht="36.75" customHeight="1" hidden="1" thickBot="1">
      <c r="B122" s="79"/>
      <c r="D122" s="80"/>
      <c r="E122" s="81" t="s">
        <v>5</v>
      </c>
    </row>
    <row r="123" spans="1:256" s="82" customFormat="1" ht="23.25" customHeight="1">
      <c r="A123" s="189" t="s">
        <v>53</v>
      </c>
      <c r="B123" s="189"/>
      <c r="C123" s="189"/>
      <c r="D123" s="189"/>
      <c r="E123" s="189">
        <v>3</v>
      </c>
      <c r="F123" s="189"/>
      <c r="G123" s="189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  <c r="AR123" s="163"/>
      <c r="AS123" s="163"/>
      <c r="AT123" s="163"/>
      <c r="AU123" s="163"/>
      <c r="AV123" s="163"/>
      <c r="AW123" s="163"/>
      <c r="AX123" s="163"/>
      <c r="AY123" s="163"/>
      <c r="AZ123" s="163"/>
      <c r="BA123" s="163"/>
      <c r="BB123" s="163"/>
      <c r="BC123" s="163"/>
      <c r="BD123" s="163"/>
      <c r="BE123" s="163"/>
      <c r="BF123" s="163"/>
      <c r="BG123" s="163"/>
      <c r="BH123" s="163"/>
      <c r="BI123" s="163"/>
      <c r="BJ123" s="163"/>
      <c r="BK123" s="163"/>
      <c r="BL123" s="163"/>
      <c r="BM123" s="163"/>
      <c r="BN123" s="163"/>
      <c r="BO123" s="163"/>
      <c r="BP123" s="163"/>
      <c r="BQ123" s="163"/>
      <c r="BR123" s="163"/>
      <c r="BS123" s="163"/>
      <c r="BT123" s="163"/>
      <c r="BU123" s="163"/>
      <c r="BV123" s="163"/>
      <c r="BW123" s="163"/>
      <c r="BX123" s="163"/>
      <c r="BY123" s="163"/>
      <c r="BZ123" s="163"/>
      <c r="CA123" s="163"/>
      <c r="CB123" s="163"/>
      <c r="CC123" s="163"/>
      <c r="CD123" s="163"/>
      <c r="CE123" s="163"/>
      <c r="CF123" s="163"/>
      <c r="CG123" s="163"/>
      <c r="CH123" s="163"/>
      <c r="CI123" s="163"/>
      <c r="CJ123" s="163"/>
      <c r="CK123" s="163"/>
      <c r="CL123" s="163"/>
      <c r="CM123" s="163"/>
      <c r="CN123" s="163"/>
      <c r="CO123" s="163"/>
      <c r="CP123" s="163"/>
      <c r="CQ123" s="163"/>
      <c r="CR123" s="163"/>
      <c r="CS123" s="163"/>
      <c r="CT123" s="163"/>
      <c r="CU123" s="163"/>
      <c r="CV123" s="163"/>
      <c r="CW123" s="163"/>
      <c r="CX123" s="163"/>
      <c r="CY123" s="163"/>
      <c r="CZ123" s="163"/>
      <c r="DA123" s="163"/>
      <c r="DB123" s="163"/>
      <c r="DC123" s="163"/>
      <c r="DD123" s="163"/>
      <c r="DE123" s="163"/>
      <c r="DF123" s="163"/>
      <c r="DG123" s="163"/>
      <c r="DH123" s="163"/>
      <c r="DI123" s="163"/>
      <c r="DJ123" s="163"/>
      <c r="DK123" s="163"/>
      <c r="DL123" s="163"/>
      <c r="DM123" s="163"/>
      <c r="DN123" s="163"/>
      <c r="DO123" s="163"/>
      <c r="DP123" s="163"/>
      <c r="DQ123" s="163"/>
      <c r="DR123" s="163"/>
      <c r="DS123" s="163"/>
      <c r="DT123" s="163"/>
      <c r="DU123" s="163"/>
      <c r="DV123" s="163"/>
      <c r="DW123" s="163"/>
      <c r="DX123" s="163"/>
      <c r="DY123" s="163"/>
      <c r="DZ123" s="163"/>
      <c r="EA123" s="163"/>
      <c r="EB123" s="163"/>
      <c r="EC123" s="163"/>
      <c r="ED123" s="163"/>
      <c r="EE123" s="163"/>
      <c r="EF123" s="163"/>
      <c r="EG123" s="163"/>
      <c r="EH123" s="163"/>
      <c r="EI123" s="163"/>
      <c r="EJ123" s="163"/>
      <c r="EK123" s="163"/>
      <c r="EL123" s="163"/>
      <c r="EM123" s="163"/>
      <c r="EN123" s="163"/>
      <c r="EO123" s="163"/>
      <c r="EP123" s="163"/>
      <c r="EQ123" s="163"/>
      <c r="ER123" s="163"/>
      <c r="ES123" s="163"/>
      <c r="ET123" s="163"/>
      <c r="EU123" s="163"/>
      <c r="EV123" s="163"/>
      <c r="EW123" s="163"/>
      <c r="EX123" s="163"/>
      <c r="EY123" s="163"/>
      <c r="EZ123" s="163"/>
      <c r="FA123" s="163"/>
      <c r="FB123" s="163"/>
      <c r="FC123" s="163"/>
      <c r="FD123" s="163"/>
      <c r="FE123" s="163"/>
      <c r="FF123" s="163"/>
      <c r="FG123" s="163"/>
      <c r="FH123" s="163"/>
      <c r="FI123" s="163"/>
      <c r="FJ123" s="163"/>
      <c r="FK123" s="163"/>
      <c r="FL123" s="163"/>
      <c r="FM123" s="163"/>
      <c r="FN123" s="163"/>
      <c r="FO123" s="163"/>
      <c r="FP123" s="163"/>
      <c r="FQ123" s="163"/>
      <c r="FR123" s="163"/>
      <c r="FS123" s="163"/>
      <c r="FT123" s="163"/>
      <c r="FU123" s="163"/>
      <c r="FV123" s="163"/>
      <c r="FW123" s="163"/>
      <c r="FX123" s="163"/>
      <c r="FY123" s="163"/>
      <c r="FZ123" s="163"/>
      <c r="GA123" s="163"/>
      <c r="GB123" s="163"/>
      <c r="GC123" s="163"/>
      <c r="GD123" s="163"/>
      <c r="GE123" s="163"/>
      <c r="GF123" s="163"/>
      <c r="GG123" s="163"/>
      <c r="GH123" s="163"/>
      <c r="GI123" s="163"/>
      <c r="GJ123" s="163"/>
      <c r="GK123" s="163"/>
      <c r="GL123" s="163"/>
      <c r="GM123" s="163"/>
      <c r="GN123" s="163"/>
      <c r="GO123" s="163"/>
      <c r="GP123" s="163"/>
      <c r="GQ123" s="163"/>
      <c r="GR123" s="163"/>
      <c r="GS123" s="163"/>
      <c r="GT123" s="163"/>
      <c r="GU123" s="163"/>
      <c r="GV123" s="163"/>
      <c r="GW123" s="163"/>
      <c r="GX123" s="163"/>
      <c r="GY123" s="163"/>
      <c r="GZ123" s="163"/>
      <c r="HA123" s="163"/>
      <c r="HB123" s="163"/>
      <c r="HC123" s="163"/>
      <c r="HD123" s="163"/>
      <c r="HE123" s="163"/>
      <c r="HF123" s="163"/>
      <c r="HG123" s="163"/>
      <c r="HH123" s="163"/>
      <c r="HI123" s="163"/>
      <c r="HJ123" s="163"/>
      <c r="HK123" s="163"/>
      <c r="HL123" s="163"/>
      <c r="HM123" s="163"/>
      <c r="HN123" s="163"/>
      <c r="HO123" s="163"/>
      <c r="HP123" s="163"/>
      <c r="HQ123" s="163"/>
      <c r="HR123" s="163"/>
      <c r="HS123" s="163"/>
      <c r="HT123" s="163"/>
      <c r="HU123" s="163"/>
      <c r="HV123" s="163"/>
      <c r="HW123" s="163"/>
      <c r="HX123" s="163"/>
      <c r="HY123" s="163"/>
      <c r="HZ123" s="163"/>
      <c r="IA123" s="163"/>
      <c r="IB123" s="163"/>
      <c r="IC123" s="163"/>
      <c r="ID123" s="163"/>
      <c r="IE123" s="163"/>
      <c r="IF123" s="163"/>
      <c r="IG123" s="163"/>
      <c r="IH123" s="163"/>
      <c r="II123" s="163"/>
      <c r="IJ123" s="163"/>
      <c r="IK123" s="163"/>
      <c r="IL123" s="163"/>
      <c r="IM123" s="163"/>
      <c r="IN123" s="163"/>
      <c r="IO123" s="163"/>
      <c r="IP123" s="163"/>
      <c r="IQ123" s="163"/>
      <c r="IR123" s="163"/>
      <c r="IS123" s="163"/>
      <c r="IT123" s="163"/>
      <c r="IU123" s="163"/>
      <c r="IV123" s="163"/>
    </row>
    <row r="124" spans="1:256" s="82" customFormat="1" ht="23.25" customHeight="1">
      <c r="A124" s="163" t="s">
        <v>60</v>
      </c>
      <c r="B124" s="163"/>
      <c r="C124" s="163"/>
      <c r="D124" s="163"/>
      <c r="E124" s="163"/>
      <c r="F124" s="163"/>
      <c r="G124" s="163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6" s="28" customFormat="1" ht="18" customHeight="1" thickBot="1">
      <c r="A125" s="83"/>
      <c r="B125" s="83"/>
      <c r="C125" s="47" t="s">
        <v>54</v>
      </c>
      <c r="E125" s="54"/>
      <c r="F125" s="83"/>
    </row>
    <row r="126" spans="1:8" s="28" customFormat="1" ht="57.75" customHeight="1">
      <c r="A126" s="23" t="s">
        <v>47</v>
      </c>
      <c r="B126" s="31" t="s">
        <v>55</v>
      </c>
      <c r="C126" s="31" t="s">
        <v>33</v>
      </c>
      <c r="H126" s="85"/>
    </row>
    <row r="127" spans="1:8" s="28" customFormat="1" ht="15">
      <c r="A127" s="36">
        <v>1</v>
      </c>
      <c r="B127" s="57">
        <v>2</v>
      </c>
      <c r="C127" s="57">
        <v>3</v>
      </c>
      <c r="H127" s="85"/>
    </row>
    <row r="128" spans="1:3" s="85" customFormat="1" ht="30" thickBot="1">
      <c r="A128" s="86">
        <v>1</v>
      </c>
      <c r="B128" s="103" t="s">
        <v>56</v>
      </c>
      <c r="C128" s="128">
        <f>F120</f>
        <v>2645</v>
      </c>
    </row>
    <row r="129" spans="1:3" s="85" customFormat="1" ht="15.75" thickBot="1">
      <c r="A129" s="86">
        <v>2</v>
      </c>
      <c r="B129" s="103" t="s">
        <v>57</v>
      </c>
      <c r="C129" s="128">
        <f>C75</f>
        <v>7000</v>
      </c>
    </row>
    <row r="130" spans="1:4" s="85" customFormat="1" ht="49.5" customHeight="1">
      <c r="A130" s="86">
        <v>3</v>
      </c>
      <c r="B130" s="87" t="s">
        <v>108</v>
      </c>
      <c r="C130" s="123">
        <v>3028</v>
      </c>
      <c r="D130" s="154" t="s">
        <v>116</v>
      </c>
    </row>
    <row r="131" spans="1:3" s="85" customFormat="1" ht="15.75" thickBot="1">
      <c r="A131" s="86">
        <v>4</v>
      </c>
      <c r="B131" s="103" t="s">
        <v>58</v>
      </c>
      <c r="C131" s="128">
        <f>G52</f>
        <v>0</v>
      </c>
    </row>
    <row r="132" spans="1:3" s="85" customFormat="1" ht="30">
      <c r="A132" s="90">
        <v>5</v>
      </c>
      <c r="B132" s="104" t="s">
        <v>59</v>
      </c>
      <c r="C132" s="129">
        <f>SUM(C128:C131)</f>
        <v>12673</v>
      </c>
    </row>
    <row r="133" spans="1:3" s="85" customFormat="1" ht="50.25" customHeight="1">
      <c r="A133" s="105">
        <v>6</v>
      </c>
      <c r="B133" s="126" t="s">
        <v>63</v>
      </c>
      <c r="C133" s="127">
        <f>IF(D150=0,0,C132/D150)</f>
        <v>204.40322580645162</v>
      </c>
    </row>
    <row r="134" s="49" customFormat="1" ht="6" customHeight="1">
      <c r="B134" s="79"/>
    </row>
    <row r="135" spans="1:256" s="82" customFormat="1" ht="23.25" customHeight="1">
      <c r="A135" s="163" t="s">
        <v>61</v>
      </c>
      <c r="B135" s="163"/>
      <c r="C135" s="163"/>
      <c r="D135" s="163"/>
      <c r="E135" s="163"/>
      <c r="F135" s="163"/>
      <c r="G135" s="163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3" s="49" customFormat="1" ht="17.25" customHeight="1" thickBot="1">
      <c r="A136" s="29"/>
      <c r="C136" s="47" t="s">
        <v>62</v>
      </c>
    </row>
    <row r="137" spans="1:3" s="28" customFormat="1" ht="30">
      <c r="A137" s="23" t="s">
        <v>47</v>
      </c>
      <c r="B137" s="31" t="s">
        <v>7</v>
      </c>
      <c r="C137" s="31" t="s">
        <v>8</v>
      </c>
    </row>
    <row r="138" spans="1:3" s="55" customFormat="1" ht="15.75" customHeight="1">
      <c r="A138" s="106">
        <v>1</v>
      </c>
      <c r="B138" s="91">
        <v>2</v>
      </c>
      <c r="C138" s="52">
        <v>3</v>
      </c>
    </row>
    <row r="139" spans="1:3" s="28" customFormat="1" ht="15.75" customHeight="1">
      <c r="A139" s="41">
        <v>1</v>
      </c>
      <c r="B139" s="113" t="s">
        <v>64</v>
      </c>
      <c r="C139" s="102">
        <f>C133</f>
        <v>204.40322580645162</v>
      </c>
    </row>
    <row r="140" spans="1:3" s="28" customFormat="1" ht="15" customHeight="1">
      <c r="A140" s="41">
        <v>2</v>
      </c>
      <c r="B140" s="113" t="s">
        <v>66</v>
      </c>
      <c r="C140" s="112">
        <v>0.2</v>
      </c>
    </row>
    <row r="141" spans="1:3" s="28" customFormat="1" ht="15" customHeight="1">
      <c r="A141" s="41">
        <v>3</v>
      </c>
      <c r="B141" s="113" t="s">
        <v>65</v>
      </c>
      <c r="C141" s="102">
        <f>C139*C140</f>
        <v>40.880645161290325</v>
      </c>
    </row>
    <row r="142" spans="1:3" s="28" customFormat="1" ht="30" customHeight="1">
      <c r="A142" s="41">
        <v>4</v>
      </c>
      <c r="B142" s="113" t="s">
        <v>69</v>
      </c>
      <c r="C142" s="102">
        <f>C139+C141</f>
        <v>245.28387096774193</v>
      </c>
    </row>
    <row r="143" spans="1:3" s="28" customFormat="1" ht="38.25" customHeight="1">
      <c r="A143" s="41">
        <v>5</v>
      </c>
      <c r="B143" s="101" t="s">
        <v>67</v>
      </c>
      <c r="C143" s="122">
        <v>800</v>
      </c>
    </row>
    <row r="144" spans="1:256" s="82" customFormat="1" ht="17.25" customHeight="1">
      <c r="A144" s="189" t="s">
        <v>68</v>
      </c>
      <c r="B144" s="189"/>
      <c r="C144" s="189"/>
      <c r="D144" s="189"/>
      <c r="E144" s="189"/>
      <c r="F144" s="189"/>
      <c r="G144" s="18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s="82" customFormat="1" ht="18" customHeight="1">
      <c r="A145" s="163" t="s">
        <v>9</v>
      </c>
      <c r="B145" s="163"/>
      <c r="C145" s="163"/>
      <c r="D145" s="163"/>
      <c r="E145" s="163"/>
      <c r="F145" s="163"/>
      <c r="G145" s="163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79" s="93" customFormat="1" ht="15.75" customHeight="1" thickBot="1">
      <c r="A146" s="30"/>
      <c r="B146" s="54"/>
      <c r="C146" s="54"/>
      <c r="D146" s="71" t="s">
        <v>70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</row>
    <row r="147" spans="1:4" s="26" customFormat="1" ht="30">
      <c r="A147" s="23" t="s">
        <v>47</v>
      </c>
      <c r="B147" s="190" t="s">
        <v>71</v>
      </c>
      <c r="C147" s="190"/>
      <c r="D147" s="31"/>
    </row>
    <row r="148" spans="1:4" s="28" customFormat="1" ht="16.5" customHeight="1">
      <c r="A148" s="94">
        <v>1</v>
      </c>
      <c r="B148" s="95">
        <v>2</v>
      </c>
      <c r="C148" s="95">
        <v>3</v>
      </c>
      <c r="D148" s="95">
        <v>4</v>
      </c>
    </row>
    <row r="149" spans="1:4" s="28" customFormat="1" ht="24.75" customHeight="1">
      <c r="A149" s="187">
        <v>1</v>
      </c>
      <c r="B149" s="191" t="s">
        <v>73</v>
      </c>
      <c r="C149" s="134" t="s">
        <v>72</v>
      </c>
      <c r="D149" s="110" t="s">
        <v>84</v>
      </c>
    </row>
    <row r="150" spans="1:7" s="28" customFormat="1" ht="52.5" customHeight="1">
      <c r="A150" s="188"/>
      <c r="B150" s="192"/>
      <c r="C150" s="134" t="s">
        <v>50</v>
      </c>
      <c r="D150" s="114">
        <v>62</v>
      </c>
      <c r="E150" s="183" t="s">
        <v>120</v>
      </c>
      <c r="F150" s="184"/>
      <c r="G150" s="184"/>
    </row>
    <row r="151" spans="1:7" s="28" customFormat="1" ht="77.25" customHeight="1">
      <c r="A151" s="86">
        <v>2</v>
      </c>
      <c r="B151" s="185" t="s">
        <v>78</v>
      </c>
      <c r="C151" s="186"/>
      <c r="D151" s="135">
        <v>777.4193</v>
      </c>
      <c r="E151" s="183" t="s">
        <v>121</v>
      </c>
      <c r="F151" s="184"/>
      <c r="G151" s="184"/>
    </row>
    <row r="152" spans="1:5" s="28" customFormat="1" ht="30" customHeight="1">
      <c r="A152" s="86">
        <v>3</v>
      </c>
      <c r="B152" s="185" t="s">
        <v>82</v>
      </c>
      <c r="C152" s="186"/>
      <c r="D152" s="102">
        <f>D150*D151</f>
        <v>48199.9966</v>
      </c>
      <c r="E152" s="85"/>
    </row>
    <row r="153" spans="1:8" s="28" customFormat="1" ht="15.75" customHeight="1">
      <c r="A153" s="163" t="s">
        <v>10</v>
      </c>
      <c r="B153" s="163"/>
      <c r="C153" s="163"/>
      <c r="D153" s="163"/>
      <c r="E153" s="163"/>
      <c r="F153" s="163"/>
      <c r="G153" s="163"/>
      <c r="H153" s="19"/>
    </row>
    <row r="154" spans="1:3" s="28" customFormat="1" ht="19.5" customHeight="1" thickBot="1">
      <c r="A154" s="30"/>
      <c r="B154" s="84"/>
      <c r="C154" s="71" t="s">
        <v>74</v>
      </c>
    </row>
    <row r="155" spans="1:3" s="26" customFormat="1" ht="30">
      <c r="A155" s="23" t="s">
        <v>47</v>
      </c>
      <c r="B155" s="24" t="s">
        <v>71</v>
      </c>
      <c r="C155" s="31" t="s">
        <v>33</v>
      </c>
    </row>
    <row r="156" spans="1:3" s="28" customFormat="1" ht="20.25" customHeight="1">
      <c r="A156" s="36">
        <v>1</v>
      </c>
      <c r="B156" s="57">
        <v>2</v>
      </c>
      <c r="C156" s="57">
        <v>3</v>
      </c>
    </row>
    <row r="157" spans="1:4" s="28" customFormat="1" ht="45">
      <c r="A157" s="98">
        <v>1</v>
      </c>
      <c r="B157" s="92" t="s">
        <v>75</v>
      </c>
      <c r="C157" s="130">
        <f>D152</f>
        <v>48199.9966</v>
      </c>
      <c r="D157" s="159" t="s">
        <v>155</v>
      </c>
    </row>
    <row r="158" spans="1:3" s="28" customFormat="1" ht="30">
      <c r="A158" s="98">
        <v>2</v>
      </c>
      <c r="B158" s="92" t="s">
        <v>79</v>
      </c>
      <c r="C158" s="130">
        <f>C132</f>
        <v>12673</v>
      </c>
    </row>
    <row r="159" spans="1:4" s="28" customFormat="1" ht="60">
      <c r="A159" s="98">
        <v>3</v>
      </c>
      <c r="B159" s="92" t="s">
        <v>76</v>
      </c>
      <c r="C159" s="130">
        <f>C157-C158</f>
        <v>35526.9966</v>
      </c>
      <c r="D159" s="159" t="s">
        <v>156</v>
      </c>
    </row>
    <row r="160" spans="1:3" s="28" customFormat="1" ht="15">
      <c r="A160" s="98">
        <v>4</v>
      </c>
      <c r="B160" s="92" t="s">
        <v>77</v>
      </c>
      <c r="C160" s="131">
        <f>IF(C158=0,0,C159/C158)</f>
        <v>2.8033612088692497</v>
      </c>
    </row>
    <row r="161" spans="1:3" s="28" customFormat="1" ht="15.75" thickBot="1">
      <c r="A161" s="99">
        <v>5</v>
      </c>
      <c r="B161" s="96" t="s">
        <v>11</v>
      </c>
      <c r="C161" s="132">
        <f>C159*12</f>
        <v>426323.9592</v>
      </c>
    </row>
    <row r="162" spans="1:5" s="107" customFormat="1" ht="43.5" customHeight="1">
      <c r="A162" s="163" t="s">
        <v>99</v>
      </c>
      <c r="B162" s="163"/>
      <c r="C162" s="163"/>
      <c r="D162" s="163"/>
      <c r="E162" s="111"/>
    </row>
    <row r="163" spans="1:7" s="107" customFormat="1" ht="70.5" customHeight="1">
      <c r="A163" s="163"/>
      <c r="B163" s="163"/>
      <c r="C163" s="163"/>
      <c r="D163" s="163"/>
      <c r="E163" s="111"/>
      <c r="F163" s="108"/>
      <c r="G163" s="109"/>
    </row>
    <row r="164" spans="1:7" s="28" customFormat="1" ht="68.25" customHeight="1">
      <c r="A164" s="163" t="s">
        <v>95</v>
      </c>
      <c r="B164" s="163"/>
      <c r="C164" s="163"/>
      <c r="D164" s="163"/>
      <c r="E164" s="163"/>
      <c r="F164" s="34"/>
      <c r="G164" s="30"/>
    </row>
    <row r="165" spans="1:6" s="100" customFormat="1" ht="57.75" customHeight="1">
      <c r="A165" s="11"/>
      <c r="B165" s="12"/>
      <c r="C165" s="11"/>
      <c r="D165" s="11"/>
      <c r="E165" s="11"/>
      <c r="F165" s="97"/>
    </row>
    <row r="166" ht="15.75" customHeight="1" hidden="1"/>
  </sheetData>
  <sheetProtection/>
  <mergeCells count="232">
    <mergeCell ref="A135:G135"/>
    <mergeCell ref="A144:G144"/>
    <mergeCell ref="A123:G123"/>
    <mergeCell ref="A164:E164"/>
    <mergeCell ref="A153:G153"/>
    <mergeCell ref="A162:D162"/>
    <mergeCell ref="A145:G145"/>
    <mergeCell ref="B147:C147"/>
    <mergeCell ref="B149:B150"/>
    <mergeCell ref="A163:D163"/>
    <mergeCell ref="E151:G151"/>
    <mergeCell ref="E150:G150"/>
    <mergeCell ref="B151:C151"/>
    <mergeCell ref="B152:C152"/>
    <mergeCell ref="A149:A150"/>
    <mergeCell ref="IL123:IR123"/>
    <mergeCell ref="FT123:FZ123"/>
    <mergeCell ref="GA123:GG123"/>
    <mergeCell ref="GH123:GN123"/>
    <mergeCell ref="GO123:GU123"/>
    <mergeCell ref="IS123:IV123"/>
    <mergeCell ref="A124:G124"/>
    <mergeCell ref="GV123:HB123"/>
    <mergeCell ref="HC123:HI123"/>
    <mergeCell ref="HJ123:HP123"/>
    <mergeCell ref="HQ123:HW123"/>
    <mergeCell ref="HX123:ID123"/>
    <mergeCell ref="IE123:IK123"/>
    <mergeCell ref="FF123:FL123"/>
    <mergeCell ref="FM123:FS123"/>
    <mergeCell ref="E75:G75"/>
    <mergeCell ref="DP123:DV123"/>
    <mergeCell ref="DW123:EC123"/>
    <mergeCell ref="ED123:EJ123"/>
    <mergeCell ref="EK123:EQ123"/>
    <mergeCell ref="ER123:EX123"/>
    <mergeCell ref="AJ123:AP123"/>
    <mergeCell ref="AQ123:AW123"/>
    <mergeCell ref="AX123:BD123"/>
    <mergeCell ref="BE123:BK123"/>
    <mergeCell ref="EY123:FE123"/>
    <mergeCell ref="BZ123:CF123"/>
    <mergeCell ref="CG123:CM123"/>
    <mergeCell ref="CN123:CT123"/>
    <mergeCell ref="CU123:DA123"/>
    <mergeCell ref="DB123:DH123"/>
    <mergeCell ref="DI123:DO123"/>
    <mergeCell ref="BL123:BR123"/>
    <mergeCell ref="BS123:BY123"/>
    <mergeCell ref="H123:N123"/>
    <mergeCell ref="O123:U123"/>
    <mergeCell ref="V123:AB123"/>
    <mergeCell ref="AC123:AI123"/>
    <mergeCell ref="FF109:FL109"/>
    <mergeCell ref="FM109:FS109"/>
    <mergeCell ref="FT109:FZ109"/>
    <mergeCell ref="GA109:GG109"/>
    <mergeCell ref="GH109:GN109"/>
    <mergeCell ref="GO109:GU109"/>
    <mergeCell ref="IS109:IV109"/>
    <mergeCell ref="GV109:HB109"/>
    <mergeCell ref="HC109:HI109"/>
    <mergeCell ref="HJ109:HP109"/>
    <mergeCell ref="HQ109:HW109"/>
    <mergeCell ref="HX109:ID109"/>
    <mergeCell ref="IE109:IK109"/>
    <mergeCell ref="IL109:IR109"/>
    <mergeCell ref="DP109:DV109"/>
    <mergeCell ref="DW109:EC109"/>
    <mergeCell ref="ED109:EJ109"/>
    <mergeCell ref="EK109:EQ109"/>
    <mergeCell ref="ER109:EX109"/>
    <mergeCell ref="EY109:FE109"/>
    <mergeCell ref="BZ109:CF109"/>
    <mergeCell ref="CG109:CM109"/>
    <mergeCell ref="CN109:CT109"/>
    <mergeCell ref="CU109:DA109"/>
    <mergeCell ref="DB109:DH109"/>
    <mergeCell ref="DI109:DO109"/>
    <mergeCell ref="AJ109:AP109"/>
    <mergeCell ref="AQ109:AW109"/>
    <mergeCell ref="AX109:BD109"/>
    <mergeCell ref="BE109:BK109"/>
    <mergeCell ref="BL109:BR109"/>
    <mergeCell ref="BS109:BY109"/>
    <mergeCell ref="HQ99:HW99"/>
    <mergeCell ref="HX99:ID99"/>
    <mergeCell ref="IE99:IK99"/>
    <mergeCell ref="IL99:IR99"/>
    <mergeCell ref="IS99:IV99"/>
    <mergeCell ref="A109:G109"/>
    <mergeCell ref="H109:N109"/>
    <mergeCell ref="O109:U109"/>
    <mergeCell ref="V109:AB109"/>
    <mergeCell ref="AC109:AI109"/>
    <mergeCell ref="GA99:GG99"/>
    <mergeCell ref="GH99:GN99"/>
    <mergeCell ref="GO99:GU99"/>
    <mergeCell ref="GV99:HB99"/>
    <mergeCell ref="HC99:HI99"/>
    <mergeCell ref="HJ99:HP99"/>
    <mergeCell ref="EK99:EQ99"/>
    <mergeCell ref="ER99:EX99"/>
    <mergeCell ref="EY99:FE99"/>
    <mergeCell ref="FF99:FL99"/>
    <mergeCell ref="FM99:FS99"/>
    <mergeCell ref="FT99:FZ99"/>
    <mergeCell ref="CU99:DA99"/>
    <mergeCell ref="DB99:DH99"/>
    <mergeCell ref="DI99:DO99"/>
    <mergeCell ref="DP99:DV99"/>
    <mergeCell ref="DW99:EC99"/>
    <mergeCell ref="ED99:EJ99"/>
    <mergeCell ref="BE99:BK99"/>
    <mergeCell ref="BL99:BR99"/>
    <mergeCell ref="BS99:BY99"/>
    <mergeCell ref="BZ99:CF99"/>
    <mergeCell ref="CG99:CM99"/>
    <mergeCell ref="CN99:CT99"/>
    <mergeCell ref="HQ82:HW82"/>
    <mergeCell ref="HX82:ID82"/>
    <mergeCell ref="IE82:IK82"/>
    <mergeCell ref="IL82:IR82"/>
    <mergeCell ref="IS82:IV82"/>
    <mergeCell ref="A99:G99"/>
    <mergeCell ref="H99:N99"/>
    <mergeCell ref="O99:U99"/>
    <mergeCell ref="V99:AB99"/>
    <mergeCell ref="AC99:AI99"/>
    <mergeCell ref="GA82:GG82"/>
    <mergeCell ref="GH82:GN82"/>
    <mergeCell ref="GO82:GU82"/>
    <mergeCell ref="GV82:HB82"/>
    <mergeCell ref="HC82:HI82"/>
    <mergeCell ref="HJ82:HP82"/>
    <mergeCell ref="HQ71:HW71"/>
    <mergeCell ref="HX71:ID71"/>
    <mergeCell ref="IE71:IK71"/>
    <mergeCell ref="IL71:IR71"/>
    <mergeCell ref="IS71:IV71"/>
    <mergeCell ref="A82:G82"/>
    <mergeCell ref="H82:N82"/>
    <mergeCell ref="O82:U82"/>
    <mergeCell ref="V82:AB82"/>
    <mergeCell ref="AC82:AI82"/>
    <mergeCell ref="GA71:GG71"/>
    <mergeCell ref="GH71:GN71"/>
    <mergeCell ref="GO71:GU71"/>
    <mergeCell ref="GV71:HB71"/>
    <mergeCell ref="HC71:HI71"/>
    <mergeCell ref="HJ71:HP71"/>
    <mergeCell ref="AJ99:AP99"/>
    <mergeCell ref="AQ99:AW99"/>
    <mergeCell ref="A33:B33"/>
    <mergeCell ref="H71:N71"/>
    <mergeCell ref="O71:U71"/>
    <mergeCell ref="V71:AB71"/>
    <mergeCell ref="AC71:AI71"/>
    <mergeCell ref="A71:G71"/>
    <mergeCell ref="A49:G50"/>
    <mergeCell ref="B94:C94"/>
    <mergeCell ref="A1:G1"/>
    <mergeCell ref="A9:G11"/>
    <mergeCell ref="A4:G6"/>
    <mergeCell ref="A37:G42"/>
    <mergeCell ref="A2:G2"/>
    <mergeCell ref="A48:G48"/>
    <mergeCell ref="A44:G45"/>
    <mergeCell ref="A46:G47"/>
    <mergeCell ref="A36:F36"/>
    <mergeCell ref="A7:G8"/>
    <mergeCell ref="AQ82:AW82"/>
    <mergeCell ref="CG71:CM71"/>
    <mergeCell ref="A12:G12"/>
    <mergeCell ref="A30:G32"/>
    <mergeCell ref="BS71:BY71"/>
    <mergeCell ref="BZ71:CF71"/>
    <mergeCell ref="AX82:BD82"/>
    <mergeCell ref="BE82:BK82"/>
    <mergeCell ref="BL82:BR82"/>
    <mergeCell ref="BS82:BY82"/>
    <mergeCell ref="A20:G21"/>
    <mergeCell ref="A23:G25"/>
    <mergeCell ref="A34:G34"/>
    <mergeCell ref="A35:G35"/>
    <mergeCell ref="A43:G43"/>
    <mergeCell ref="BL71:BR71"/>
    <mergeCell ref="AX71:BD71"/>
    <mergeCell ref="BE71:BK71"/>
    <mergeCell ref="A56:G57"/>
    <mergeCell ref="A58:G59"/>
    <mergeCell ref="BZ82:CF82"/>
    <mergeCell ref="CG82:CM82"/>
    <mergeCell ref="CN82:CT82"/>
    <mergeCell ref="CU82:DA82"/>
    <mergeCell ref="DB82:DH82"/>
    <mergeCell ref="DI82:DO82"/>
    <mergeCell ref="A60:G61"/>
    <mergeCell ref="B62:C62"/>
    <mergeCell ref="DB71:DH71"/>
    <mergeCell ref="DI71:DO71"/>
    <mergeCell ref="CN71:CT71"/>
    <mergeCell ref="CU71:DA71"/>
    <mergeCell ref="EK71:EQ71"/>
    <mergeCell ref="ER71:EX71"/>
    <mergeCell ref="ED82:EJ82"/>
    <mergeCell ref="EK82:EQ82"/>
    <mergeCell ref="ER82:EX82"/>
    <mergeCell ref="DP82:DV82"/>
    <mergeCell ref="DW82:EC82"/>
    <mergeCell ref="DP71:DV71"/>
    <mergeCell ref="DW71:EC71"/>
    <mergeCell ref="AX99:BD99"/>
    <mergeCell ref="A15:B15"/>
    <mergeCell ref="A17:B17"/>
    <mergeCell ref="A63:G63"/>
    <mergeCell ref="A26:G29"/>
    <mergeCell ref="A54:G55"/>
    <mergeCell ref="A51:B51"/>
    <mergeCell ref="AJ71:AP71"/>
    <mergeCell ref="AQ71:AW71"/>
    <mergeCell ref="AJ82:AP82"/>
    <mergeCell ref="B95:C95"/>
    <mergeCell ref="EY71:FE71"/>
    <mergeCell ref="FF71:FL71"/>
    <mergeCell ref="FM71:FS71"/>
    <mergeCell ref="FT71:FZ71"/>
    <mergeCell ref="EY82:FE82"/>
    <mergeCell ref="FF82:FL82"/>
    <mergeCell ref="FM82:FS82"/>
    <mergeCell ref="FT82:FZ82"/>
    <mergeCell ref="ED71:EJ71"/>
  </mergeCells>
  <printOptions/>
  <pageMargins left="0.7480314960629921" right="0.35433070866141736" top="0.39" bottom="0.36" header="0.39" footer="0.22"/>
  <pageSetup fitToHeight="3" horizontalDpi="600" verticalDpi="600" orientation="portrait" paperSize="9" scale="50" r:id="rId1"/>
  <headerFooter alignWithMargins="0">
    <oddFooter>&amp;R&amp;P</oddFooter>
  </headerFooter>
  <rowBreaks count="2" manualBreakCount="2">
    <brk id="61" max="6" man="1"/>
    <brk id="12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zoomScalePageLayoutView="0" workbookViewId="0" topLeftCell="A1">
      <selection activeCell="A1" sqref="A1:E7"/>
    </sheetView>
  </sheetViews>
  <sheetFormatPr defaultColWidth="9.00390625" defaultRowHeight="12.75"/>
  <cols>
    <col min="1" max="1" width="13.375" style="0" customWidth="1"/>
    <col min="2" max="2" width="35.50390625" style="0" customWidth="1"/>
    <col min="3" max="3" width="32.125" style="0" customWidth="1"/>
    <col min="4" max="4" width="29.00390625" style="0" customWidth="1"/>
    <col min="5" max="5" width="27.00390625" style="0" customWidth="1"/>
  </cols>
  <sheetData>
    <row r="1" spans="1:5" ht="18">
      <c r="A1" s="193" t="s">
        <v>94</v>
      </c>
      <c r="B1" s="193"/>
      <c r="C1" s="193"/>
      <c r="D1" s="193"/>
      <c r="E1" s="193"/>
    </row>
    <row r="2" ht="15.75" thickBot="1">
      <c r="A2" s="139"/>
    </row>
    <row r="3" spans="1:5" ht="18" thickBot="1">
      <c r="A3" s="140" t="s">
        <v>89</v>
      </c>
      <c r="B3" s="158" t="s">
        <v>109</v>
      </c>
      <c r="C3" s="158" t="s">
        <v>90</v>
      </c>
      <c r="D3" s="158" t="s">
        <v>91</v>
      </c>
      <c r="E3" s="141" t="s">
        <v>92</v>
      </c>
    </row>
    <row r="4" spans="1:5" ht="36" thickBot="1">
      <c r="A4" s="157">
        <v>1</v>
      </c>
      <c r="B4" s="155" t="s">
        <v>154</v>
      </c>
      <c r="C4" s="156">
        <v>850</v>
      </c>
      <c r="D4" s="156">
        <v>22</v>
      </c>
      <c r="E4" s="144">
        <f>C4*D4</f>
        <v>18700</v>
      </c>
    </row>
    <row r="5" spans="1:5" ht="36" thickBot="1">
      <c r="A5" s="157">
        <v>2</v>
      </c>
      <c r="B5" s="155" t="s">
        <v>152</v>
      </c>
      <c r="C5" s="156">
        <v>700</v>
      </c>
      <c r="D5" s="156">
        <v>25</v>
      </c>
      <c r="E5" s="144">
        <f>C5*D5</f>
        <v>17500</v>
      </c>
    </row>
    <row r="6" spans="1:5" ht="36" thickBot="1">
      <c r="A6" s="157">
        <v>3</v>
      </c>
      <c r="B6" s="155" t="s">
        <v>153</v>
      </c>
      <c r="C6" s="156">
        <v>800</v>
      </c>
      <c r="D6" s="156">
        <v>15</v>
      </c>
      <c r="E6" s="144">
        <f>C6*D6</f>
        <v>12000</v>
      </c>
    </row>
    <row r="7" spans="1:5" ht="18" thickBot="1">
      <c r="A7" s="142"/>
      <c r="B7" s="143" t="s">
        <v>93</v>
      </c>
      <c r="C7" s="144">
        <f>SUM(C4:C6)</f>
        <v>2350</v>
      </c>
      <c r="D7" s="144">
        <f>SUM(D4:D6)</f>
        <v>62</v>
      </c>
      <c r="E7" s="144">
        <f>SUM(E4:E6)</f>
        <v>48200</v>
      </c>
    </row>
  </sheetData>
  <sheetProtection/>
  <mergeCells count="1">
    <mergeCell ref="A1:E1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K23"/>
  <sheetViews>
    <sheetView tabSelected="1" zoomScalePageLayoutView="0" workbookViewId="0" topLeftCell="A7">
      <selection activeCell="A16" sqref="A16:K19"/>
    </sheetView>
  </sheetViews>
  <sheetFormatPr defaultColWidth="9.00390625" defaultRowHeight="12.75"/>
  <sheetData>
    <row r="1" spans="1:11" s="5" customFormat="1" ht="24.75" customHeight="1">
      <c r="A1" s="194" t="s">
        <v>16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30.75" customHeight="1">
      <c r="A2" s="195" t="s">
        <v>17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s="1" customFormat="1" ht="17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 customHeight="1">
      <c r="A4" s="198" t="s">
        <v>15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1" ht="12.7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</row>
    <row r="6" spans="1:11" ht="12.75" customHeight="1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</row>
    <row r="7" spans="1:11" ht="12.75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</row>
    <row r="8" spans="1:11" ht="12.7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</row>
    <row r="9" spans="1:11" ht="12.75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</row>
    <row r="10" spans="1:11" ht="18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s="1" customFormat="1" ht="17.25">
      <c r="A11" s="199" t="s">
        <v>18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</row>
    <row r="12" spans="1:11" s="1" customFormat="1" ht="17.25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</row>
    <row r="13" spans="1:11" s="1" customFormat="1" ht="24" customHeight="1">
      <c r="A13" s="200"/>
      <c r="B13" s="200"/>
      <c r="C13" s="200"/>
      <c r="D13" s="200"/>
      <c r="E13" s="200"/>
      <c r="F13" s="200"/>
      <c r="G13" s="200"/>
      <c r="H13" s="200"/>
      <c r="I13" s="200"/>
      <c r="J13" s="200"/>
      <c r="K13" s="200"/>
    </row>
    <row r="14" spans="1:11" s="1" customFormat="1" ht="17.25" hidden="1">
      <c r="A14" s="200"/>
      <c r="B14" s="200"/>
      <c r="C14" s="200"/>
      <c r="D14" s="200"/>
      <c r="E14" s="200"/>
      <c r="F14" s="200"/>
      <c r="G14" s="200"/>
      <c r="H14" s="200"/>
      <c r="I14" s="200"/>
      <c r="J14" s="200"/>
      <c r="K14" s="200"/>
    </row>
    <row r="15" spans="1:11" s="1" customFormat="1" ht="17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s="1" customFormat="1" ht="17.25">
      <c r="A16" s="196" t="s">
        <v>158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</row>
    <row r="17" spans="1:11" s="1" customFormat="1" ht="17.25">
      <c r="A17" s="196"/>
      <c r="B17" s="196"/>
      <c r="C17" s="196"/>
      <c r="D17" s="196"/>
      <c r="E17" s="196"/>
      <c r="F17" s="196"/>
      <c r="G17" s="196"/>
      <c r="H17" s="196"/>
      <c r="I17" s="196"/>
      <c r="J17" s="196"/>
      <c r="K17" s="196"/>
    </row>
    <row r="18" spans="1:11" s="1" customFormat="1" ht="74.25" customHeight="1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</row>
    <row r="19" spans="1:11" s="1" customFormat="1" ht="17.25" hidden="1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6"/>
    </row>
    <row r="20" s="1" customFormat="1" ht="17.25"/>
    <row r="21" spans="1:11" s="1" customFormat="1" ht="17.25">
      <c r="A21" s="197" t="s">
        <v>19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</row>
    <row r="22" spans="1:11" s="1" customFormat="1" ht="17.25">
      <c r="A22" s="197"/>
      <c r="B22" s="197"/>
      <c r="C22" s="197"/>
      <c r="D22" s="197"/>
      <c r="E22" s="197"/>
      <c r="F22" s="197"/>
      <c r="G22" s="197"/>
      <c r="H22" s="197"/>
      <c r="I22" s="197"/>
      <c r="J22" s="197"/>
      <c r="K22" s="197"/>
    </row>
    <row r="23" spans="1:11" s="1" customFormat="1" ht="51.75" customHeight="1">
      <c r="A23" s="197"/>
      <c r="B23" s="197"/>
      <c r="C23" s="197"/>
      <c r="D23" s="197"/>
      <c r="E23" s="197"/>
      <c r="F23" s="197"/>
      <c r="G23" s="197"/>
      <c r="H23" s="197"/>
      <c r="I23" s="197"/>
      <c r="J23" s="197"/>
      <c r="K23" s="197"/>
    </row>
    <row r="24" s="1" customFormat="1" ht="17.25"/>
    <row r="25" s="1" customFormat="1" ht="17.25"/>
  </sheetData>
  <sheetProtection/>
  <mergeCells count="6">
    <mergeCell ref="A1:K1"/>
    <mergeCell ref="A2:K2"/>
    <mergeCell ref="A16:K19"/>
    <mergeCell ref="A21:K23"/>
    <mergeCell ref="A4:K9"/>
    <mergeCell ref="A11:K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Генчик</dc:creator>
  <cp:keywords/>
  <dc:description/>
  <cp:lastModifiedBy>User</cp:lastModifiedBy>
  <cp:lastPrinted>2023-07-27T07:28:33Z</cp:lastPrinted>
  <dcterms:created xsi:type="dcterms:W3CDTF">2009-05-20T11:30:47Z</dcterms:created>
  <dcterms:modified xsi:type="dcterms:W3CDTF">2023-08-07T15:09:01Z</dcterms:modified>
  <cp:category/>
  <cp:version/>
  <cp:contentType/>
  <cp:contentStatus/>
</cp:coreProperties>
</file>