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50A1FB5D-D25E-48AF-8ED8-A0B3C084D014}" xr6:coauthVersionLast="37" xr6:coauthVersionMax="37" xr10:uidLastSave="{00000000-0000-0000-0000-000000000000}"/>
  <bookViews>
    <workbookView xWindow="0" yWindow="0" windowWidth="23040" windowHeight="10332" xr2:uid="{00000000-000D-0000-FFFF-FFFF00000000}"/>
  </bookViews>
  <sheets>
    <sheet name="БизнесПлан" sheetId="1" r:id="rId1"/>
    <sheet name="План продаж" sheetId="2" r:id="rId2"/>
  </sheets>
  <definedNames>
    <definedName name="месСебест">БизнесПлан!$E$149</definedName>
    <definedName name="месячнаяПрограмма">БизнесПлан!#REF!</definedName>
    <definedName name="_xlnm.Print_Area" localSheetId="0">БизнесПлан!$A$1:$G$195</definedName>
  </definedNames>
  <calcPr calcId="179021"/>
</workbook>
</file>

<file path=xl/calcChain.xml><?xml version="1.0" encoding="utf-8"?>
<calcChain xmlns="http://schemas.openxmlformats.org/spreadsheetml/2006/main">
  <c r="E10" i="2" l="1"/>
  <c r="D11" i="2" l="1"/>
  <c r="D173" i="1" s="1"/>
  <c r="E9" i="2"/>
  <c r="E8" i="2"/>
  <c r="E7" i="2"/>
  <c r="E6" i="2"/>
  <c r="E5" i="2"/>
  <c r="E11" i="2" l="1"/>
  <c r="D175" i="1" s="1"/>
  <c r="D42" i="1" s="1"/>
  <c r="E93" i="1"/>
  <c r="E94" i="1"/>
  <c r="C94" i="1"/>
  <c r="F94" i="1" s="1"/>
  <c r="E98" i="1"/>
  <c r="C93" i="1"/>
  <c r="F93" i="1" s="1"/>
  <c r="C85" i="1" l="1"/>
  <c r="C97" i="1" s="1"/>
  <c r="D179" i="1" l="1"/>
  <c r="E96" i="1" l="1"/>
  <c r="E99" i="1"/>
  <c r="D100" i="1"/>
  <c r="E97" i="1" s="1"/>
  <c r="F92" i="1"/>
  <c r="E95" i="1" l="1"/>
  <c r="D23" i="1"/>
  <c r="E92" i="1"/>
  <c r="E69" i="1" l="1"/>
  <c r="C131" i="1"/>
  <c r="C153" i="1" l="1"/>
  <c r="C99" i="1"/>
  <c r="F69" i="1"/>
  <c r="G69" i="1" s="1"/>
  <c r="G70" i="1" s="1"/>
  <c r="C98" i="1" s="1"/>
  <c r="F98" i="1" s="1"/>
  <c r="D121" i="1" l="1"/>
  <c r="C95" i="1" s="1"/>
  <c r="F95" i="1" s="1"/>
  <c r="F139" i="1"/>
  <c r="F140" i="1"/>
  <c r="F99" i="1"/>
  <c r="C151" i="1"/>
  <c r="F97" i="1"/>
  <c r="C152" i="1"/>
  <c r="C150" i="1" l="1" a="1"/>
  <c r="C150" i="1" s="1"/>
  <c r="C154" i="1" s="1"/>
  <c r="C155" i="1" s="1"/>
  <c r="F141" i="1"/>
  <c r="C185" i="1"/>
  <c r="C187" i="1" s="1"/>
  <c r="C186" i="1" l="1"/>
  <c r="C188" i="1" s="1"/>
  <c r="C161" i="1"/>
  <c r="C163" i="1" s="1"/>
  <c r="C164" i="1" s="1"/>
  <c r="C96" i="1"/>
  <c r="F96" i="1" s="1"/>
  <c r="C189" i="1" l="1"/>
  <c r="F100" i="1"/>
  <c r="D24" i="1" s="1"/>
  <c r="C100" i="1"/>
  <c r="D21" i="1" s="1"/>
  <c r="C190" i="1"/>
  <c r="C191" i="1" l="1"/>
</calcChain>
</file>

<file path=xl/sharedStrings.xml><?xml version="1.0" encoding="utf-8"?>
<sst xmlns="http://schemas.openxmlformats.org/spreadsheetml/2006/main" count="227" uniqueCount="203">
  <si>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</si>
  <si>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</si>
  <si>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</si>
  <si>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</si>
  <si>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</si>
  <si>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</si>
  <si>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</si>
  <si>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</si>
  <si>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</si>
  <si>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</si>
  <si>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</si>
  <si>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</si>
  <si>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</si>
  <si>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</si>
  <si>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</si>
  <si>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</si>
  <si>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</si>
  <si>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</si>
  <si>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</si>
  <si>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</si>
  <si>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</si>
  <si>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</si>
  <si>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</si>
  <si>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</si>
  <si>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</si>
  <si>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</si>
  <si>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</si>
  <si>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</si>
  <si>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</si>
  <si>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</si>
  <si>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</si>
  <si>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</si>
  <si>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</si>
  <si>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</si>
  <si>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</si>
  <si>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</si>
  <si>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</si>
  <si>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</si>
  <si>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</si>
  <si>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</si>
  <si>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</si>
  <si>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</si>
  <si>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</si>
  <si>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</si>
  <si>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</si>
  <si>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</si>
  <si>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</si>
  <si>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</si>
  <si>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</si>
  <si>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</si>
  <si>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</si>
  <si>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</si>
  <si>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</si>
  <si>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</si>
  <si>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</si>
  <si>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</si>
  <si>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</si>
  <si>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</si>
  <si>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</si>
  <si>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</si>
  <si>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</si>
  <si>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</si>
  <si>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</si>
  <si>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</si>
  <si>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</si>
  <si>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</si>
  <si>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</si>
  <si>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</si>
  <si>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</si>
  <si>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</si>
  <si>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</si>
  <si>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</si>
  <si>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</si>
  <si>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</si>
  <si>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</si>
  <si>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</si>
  <si>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</si>
  <si>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</si>
  <si>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</si>
  <si>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</si>
  <si>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</si>
  <si>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</si>
  <si>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</si>
  <si>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</si>
  <si>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</si>
  <si>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</si>
  <si>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</si>
  <si>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</si>
  <si>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</si>
  <si>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</si>
  <si>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</si>
  <si>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</si>
  <si>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</si>
  <si>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</si>
  <si>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</si>
  <si>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</si>
  <si>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</si>
  <si>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</si>
  <si>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</si>
  <si>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</si>
  <si>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</si>
  <si>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</si>
  <si>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</si>
  <si>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</si>
  <si>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</si>
  <si>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</si>
  <si>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</si>
  <si>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</si>
  <si>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</si>
  <si>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</si>
  <si>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</si>
  <si>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</si>
  <si>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</si>
  <si>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</si>
  <si>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</si>
  <si>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</si>
  <si>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</si>
  <si>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</si>
  <si>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</si>
  <si>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</si>
  <si>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</si>
  <si>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</si>
  <si>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</si>
  <si>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</si>
  <si>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</si>
  <si>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</si>
  <si>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</si>
  <si>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</si>
  <si>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</si>
  <si>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</si>
  <si>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</si>
  <si>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Срок окупаемости, мес.</t>
  </si>
  <si>
    <t xml:space="preserve"> * содержание основных средств, связь, транспорт, реклама, бухучет</t>
  </si>
  <si>
    <t xml:space="preserve">Тип помещения: </t>
  </si>
  <si>
    <t xml:space="preserve">Право использования (собственность/аренда): </t>
  </si>
  <si>
    <t xml:space="preserve">Используемая площадь: </t>
  </si>
  <si>
    <t>Размещение или продвижение на торговых площадках, сервисах объявлений и соцсетях</t>
  </si>
  <si>
    <r>
      <t xml:space="preserve">2.3.
</t>
    </r>
    <r>
      <rPr>
        <b/>
        <sz val="16"/>
        <color rgb="FF0000FF"/>
        <rFont val="Courier New"/>
        <family val="3"/>
        <charset val="204"/>
      </rPr>
      <t xml:space="preserve">
</t>
    </r>
  </si>
  <si>
    <r>
      <t>помещение, энергоносители (эл.энергия, вода, газ)</t>
    </r>
    <r>
      <rPr>
        <sz val="16"/>
        <rFont val="Courier New"/>
        <family val="3"/>
        <charset val="204"/>
      </rPr>
      <t xml:space="preserve">: 
</t>
    </r>
  </si>
  <si>
    <r>
      <t>инструмент (перечислить)</t>
    </r>
    <r>
      <rPr>
        <sz val="16"/>
        <rFont val="Courier New"/>
        <family val="3"/>
        <charset val="204"/>
      </rPr>
      <t xml:space="preserve">: </t>
    </r>
  </si>
  <si>
    <r>
      <t xml:space="preserve"> * -</t>
    </r>
    <r>
      <rPr>
        <b/>
        <i/>
        <sz val="16"/>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</si>
  <si>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1.2. </t>
  </si>
  <si>
    <t>1.1.</t>
  </si>
  <si>
    <t>Выберите ставку   налога --------------------------&gt;&gt;&gt;</t>
  </si>
  <si>
    <t>1 шт</t>
  </si>
  <si>
    <r>
      <rPr>
        <b/>
        <sz val="16"/>
        <rFont val="Courier New"/>
        <family val="3"/>
        <charset val="204"/>
      </rPr>
      <t>2.5. Время, необходимое для начала деятельности:</t>
    </r>
    <r>
      <rPr>
        <sz val="16"/>
        <rFont val="Courier New"/>
        <family val="3"/>
        <charset val="204"/>
      </rPr>
      <t xml:space="preserve"> 1</t>
    </r>
    <r>
      <rPr>
        <sz val="16"/>
        <color indexed="12"/>
        <rFont val="Courier New"/>
        <family val="3"/>
        <charset val="204"/>
      </rPr>
      <t xml:space="preserve"> месяц</t>
    </r>
  </si>
  <si>
    <t>Ноутбук</t>
  </si>
  <si>
    <t>Индивидуальная портретная фотосъемка фокусируется на одном человеке, подчеркивая его личность, эмоции и внешность.</t>
  </si>
  <si>
    <t>Семейная съемка включается фотосессии для семей, где акцент делается на взаимодействие между членами семьи.</t>
  </si>
  <si>
    <t>Детская съемка часто проводится в естественной обстановке, чтобы запечатлеть их эмоции и активность.</t>
  </si>
  <si>
    <t>Love-story - романтическая съемка пары, которая передает их чувства и отношения.</t>
  </si>
  <si>
    <t>Фотосъемка беременности направлена на то, чтобы запечатлеть прекрасный и волнительный период ожидания ребенка.</t>
  </si>
  <si>
    <r>
      <t xml:space="preserve">Адрес: </t>
    </r>
    <r>
      <rPr>
        <sz val="16"/>
        <color rgb="FF0000FF"/>
        <rFont val="Courier New"/>
        <family val="3"/>
        <charset val="204"/>
      </rPr>
      <t>на выезде</t>
    </r>
  </si>
  <si>
    <r>
      <t xml:space="preserve">предпринимательского проекта : </t>
    </r>
    <r>
      <rPr>
        <b/>
        <sz val="22"/>
        <color rgb="FF0000FF"/>
        <rFont val="Courier New"/>
        <family val="3"/>
        <charset val="204"/>
      </rPr>
      <t>Деятельность по оказанию услуг фотографа</t>
    </r>
  </si>
  <si>
    <t>Обсуждение с клиентом вида съемки, локации, образа;</t>
  </si>
  <si>
    <t>планирование даты, времени и места съемки;</t>
  </si>
  <si>
    <t>съемка;</t>
  </si>
  <si>
    <t>отбор фотографий;</t>
  </si>
  <si>
    <t>ретушь и коррекция;</t>
  </si>
  <si>
    <t>предоставление фотографий;</t>
  </si>
  <si>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t>
    </r>
    <r>
      <rPr>
        <sz val="16"/>
        <color rgb="FF0000FF"/>
        <rFont val="Courier New"/>
        <family val="3"/>
        <charset val="204"/>
      </rPr>
      <t>не требуется.</t>
    </r>
  </si>
  <si>
    <t>шт</t>
  </si>
  <si>
    <t>услуга</t>
  </si>
  <si>
    <t>(см. план продаж)</t>
  </si>
  <si>
    <t>Индивидуальная портретная съемка</t>
  </si>
  <si>
    <t>Семейная съемка</t>
  </si>
  <si>
    <t>Детская съемка</t>
  </si>
  <si>
    <t>Love-story съемка</t>
  </si>
  <si>
    <t>Фотосъемка беременности</t>
  </si>
  <si>
    <t>2.7. Имеющиеся активы для реализации проекта:</t>
  </si>
  <si>
    <t>Софтбоксы (освещение)</t>
  </si>
  <si>
    <t xml:space="preserve">Фотофонарь </t>
  </si>
  <si>
    <r>
      <t>Основной сегмент клиентов (кто в основном покупает продукцию/услуги):</t>
    </r>
    <r>
      <rPr>
        <sz val="16"/>
        <color rgb="FF0000FF"/>
        <rFont val="Courier New"/>
        <family val="3"/>
        <charset val="204"/>
      </rPr>
      <t xml:space="preserve"> семьи с детьми, молодые пары, беременные женщины, индивидуальные клиенты </t>
    </r>
  </si>
  <si>
    <t>(авито)_</t>
  </si>
  <si>
    <t>Фотоаппарат Canon EOS R6 Mark II Body</t>
  </si>
  <si>
    <t>Объектив Canon RF 35 mm f/1.8</t>
  </si>
  <si>
    <t>Адаптер Canon Mount Adapter EF-EOS R</t>
  </si>
  <si>
    <t>Струйный принтер Epson EcoTank L8050 C11CK37405</t>
  </si>
  <si>
    <t>Чернила для Epsona (комплект 6 цветов)</t>
  </si>
  <si>
    <t>Фотобумага 10*15, 230 гр, 500 листов</t>
  </si>
  <si>
    <r>
      <t xml:space="preserve">Уровень (вид) образования: </t>
    </r>
    <r>
      <rPr>
        <sz val="16"/>
        <color rgb="FF0000FF"/>
        <rFont val="Courier New"/>
        <family val="3"/>
        <charset val="204"/>
      </rPr>
      <t>высшее</t>
    </r>
  </si>
  <si>
    <r>
      <t xml:space="preserve">Наименование учебного учреждения: </t>
    </r>
    <r>
      <rPr>
        <sz val="16"/>
        <color rgb="FF0000FF"/>
        <rFont val="Courier New"/>
        <family val="3"/>
        <charset val="204"/>
      </rPr>
      <t>Самарский государственный технический университет</t>
    </r>
  </si>
  <si>
    <r>
      <t xml:space="preserve">Факты, подтверждающие квалификацию по выбранному виду деятельности (если вид деятельности не совпадает с основным образованием): </t>
    </r>
    <r>
      <rPr>
        <sz val="16"/>
        <color rgb="FF0000FF"/>
        <rFont val="Courier New"/>
        <family val="3"/>
        <charset val="204"/>
      </rPr>
      <t>Закончила курсы "Фотография мечты" и "Photoshop&amp;Capture One".</t>
    </r>
  </si>
  <si>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t>
    </r>
    <r>
      <rPr>
        <sz val="16"/>
        <color rgb="FF0000FF"/>
        <rFont val="Courier New"/>
        <family val="3"/>
        <charset val="204"/>
      </rPr>
      <t>74.20 Деятельность в области фотографии</t>
    </r>
  </si>
  <si>
    <t>обратная связь с клиентом.</t>
  </si>
  <si>
    <r>
      <rPr>
        <u/>
        <sz val="16"/>
        <rFont val="Courier New"/>
        <family val="3"/>
        <charset val="204"/>
      </rPr>
      <t>сырье, материалы, покупные комплектующие изделия (перечислить)</t>
    </r>
    <r>
      <rPr>
        <sz val="16"/>
        <rFont val="Courier New"/>
        <family val="3"/>
        <charset val="204"/>
      </rPr>
      <t xml:space="preserve">: </t>
    </r>
    <r>
      <rPr>
        <sz val="16"/>
        <color rgb="FF0000FF"/>
        <rFont val="Courier New"/>
        <family val="3"/>
        <charset val="204"/>
      </rPr>
      <t>Чернила для Epsona (комплект 6 цветов), фотобумага 10*15, 230 гр, 500 листов.</t>
    </r>
  </si>
  <si>
    <r>
      <t>приобретение основных средств, материальных запасов (перечислить)</t>
    </r>
    <r>
      <rPr>
        <sz val="16"/>
        <rFont val="Courier New"/>
        <family val="3"/>
        <charset val="204"/>
      </rPr>
      <t xml:space="preserve">: </t>
    </r>
    <r>
      <rPr>
        <sz val="16"/>
        <color indexed="12"/>
        <rFont val="Courier New"/>
        <family val="3"/>
        <charset val="204"/>
      </rPr>
      <t xml:space="preserve">
Фотоаппарат Canon EOS R6 Mark II Body, объектив Canon RF 35 mm f/1.8, объектив Canon EF 85 mm f/1.8, адаптер Canon Mount Adapter EF-EOS R, струйный принтер Epson EcoTank L8050 C11CK37405.</t>
    </r>
  </si>
  <si>
    <r>
      <t>Продукция/услуги</t>
    </r>
    <r>
      <rPr>
        <sz val="16"/>
        <color rgb="FF0000FF"/>
        <rFont val="Courier New"/>
        <family val="3"/>
        <charset val="204"/>
      </rPr>
      <t>: Индивидуальная портретная съемка, Семейная съемка, Детская съемка, Love-story съемка, Фотосъемка беременности, печать фотографий.</t>
    </r>
  </si>
  <si>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t>
    </r>
    <r>
      <rPr>
        <sz val="16"/>
        <color rgb="FF0000FF"/>
        <rFont val="Courier New"/>
        <family val="3"/>
        <charset val="204"/>
      </rPr>
      <t>Индивидуальная портретная съемка, Семейная съемка, Детская съемка, Love-story съемка, Фотосъемка беременности.</t>
    </r>
  </si>
  <si>
    <r>
      <rPr>
        <sz val="16"/>
        <color rgb="FF0000FF"/>
        <rFont val="Courier New"/>
        <family val="3"/>
        <charset val="204"/>
      </rPr>
      <t xml:space="preserve">Конкурентная способность (наличие конкурента): 
В Самаре высокая конкуренция среди фотографов. Типичное предложение включает студийную съемку с ограниченным реквизитом, минимальное количество обработанных фотографий и довольно долгие сроки ожидания готового материала. Это создает большие возможности для конкуренции.  
Моим конкурентным преимуществом станет более привлекательная ценовая политика по сравнению с большинством представленных на рынке фотографов. Это позволит привлечь клиентов, для которых цена является определяющим фактором.
Помимо этого. я предложу уникальную услугу - печать 5-10 фотографий в подарок. Эта возможность получить распечатанные снимки станет значимым аргументом в мою пользу и поможет выделить мои услуги на фоне конкурентов, предлагающих только цифровые версии.
Возможность выездной фотосъемки, использование разнообразного реквизита и нестандартные локации расширят спектр услуг и привлекут клиентов, ищущих что-то особенное.
Оперативность обработки фотографий также станет важным фактором. Стандартные сроки ожидания будут сокращены, а клиенты смогут получить готовые снимки в кратчайшие сроки. Это позволит выделиться на фоне конкурентов, предлагающих длительное ожидание, и повысит удовлетворенность клиентов.
</t>
    </r>
    <r>
      <rPr>
        <sz val="16"/>
        <rFont val="Courier New"/>
        <family val="3"/>
        <charset val="204"/>
      </rPr>
      <t xml:space="preserve">
</t>
    </r>
  </si>
  <si>
    <r>
      <t xml:space="preserve">Каналы сбыта: </t>
    </r>
    <r>
      <rPr>
        <sz val="16"/>
        <color rgb="FF0000FF"/>
        <rFont val="Courier New"/>
        <family val="3"/>
        <charset val="204"/>
      </rPr>
      <t>фотостудии города</t>
    </r>
  </si>
  <si>
    <r>
      <t>Реклама (необходимость, её виды):</t>
    </r>
    <r>
      <rPr>
        <sz val="16"/>
        <color rgb="FF0000FF"/>
        <rFont val="Courier New"/>
        <family val="3"/>
        <charset val="204"/>
      </rPr>
      <t>реклама в социальных сетях (за счет собственных средств)</t>
    </r>
  </si>
  <si>
    <t>Монитор Acer Nitro XR272UPbmiipruzx</t>
  </si>
  <si>
    <t>Связь и интернет</t>
  </si>
  <si>
    <t>Транспортные затраты</t>
  </si>
  <si>
    <r>
      <t xml:space="preserve">Уровень цены (по сравнению с аналогом): </t>
    </r>
    <r>
      <rPr>
        <sz val="16"/>
        <color rgb="FF0000FF"/>
        <rFont val="Courier New"/>
        <family val="3"/>
        <charset val="204"/>
      </rPr>
      <t>более низкая стоимость услуг: 3000 вместо 3500</t>
    </r>
  </si>
  <si>
    <t xml:space="preserve"> ИП</t>
  </si>
  <si>
    <r>
      <t xml:space="preserve">Фамилия, имя и отчество (последнее - при наличии) предпринимателя: </t>
    </r>
    <r>
      <rPr>
        <sz val="16"/>
        <color rgb="FF0000FF"/>
        <rFont val="Courier New"/>
        <family val="3"/>
        <charset val="204"/>
      </rPr>
      <t>Пригожина Вера Валерьевна</t>
    </r>
  </si>
  <si>
    <t xml:space="preserve">ИНН </t>
  </si>
  <si>
    <r>
      <t>Адрес регистрации:</t>
    </r>
    <r>
      <rPr>
        <sz val="16"/>
        <color rgb="FF0000FF"/>
        <rFont val="Courier New"/>
        <family val="3"/>
        <charset val="204"/>
      </rPr>
      <t xml:space="preserve"> г. Самара, </t>
    </r>
  </si>
  <si>
    <t xml:space="preserve">Номер тел.:    E-mail: </t>
  </si>
  <si>
    <t xml:space="preserve">Дата рождения: </t>
  </si>
  <si>
    <t>Квалификация/специальность по диплому: Инженер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</si>
</sst>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9"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b/>
      <sz val="16"/>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sz val="16"/>
      <color indexed="12"/>
      <name val="Courier New"/>
      <family val="3"/>
      <charset val="204"/>
    </font>
    <font>
      <b/>
      <sz val="16"/>
      <color rgb="FF0000FF"/>
      <name val="Courier New"/>
      <family val="3"/>
      <charset val="204"/>
    </font>
    <font>
      <u/>
      <sz val="16"/>
      <name val="Courier New"/>
      <family val="3"/>
      <charset val="204"/>
    </font>
    <font>
      <sz val="16"/>
      <name val="Arial"/>
      <family val="2"/>
      <charset val="204"/>
    </font>
    <font>
      <b/>
      <sz val="16"/>
      <color rgb="FF6415D9"/>
      <name val="Arial"/>
      <family val="2"/>
      <charset val="204"/>
    </font>
    <font>
      <i/>
      <sz val="16"/>
      <name val="Courier New"/>
      <family val="3"/>
      <charset val="204"/>
    </font>
    <font>
      <b/>
      <i/>
      <sz val="16"/>
      <name val="Courier New"/>
      <family val="3"/>
      <charset val="204"/>
    </font>
    <font>
      <sz val="16"/>
      <color rgb="FF0000CC"/>
      <name val="Arial"/>
      <family val="2"/>
      <charset val="204"/>
    </font>
    <font>
      <b/>
      <sz val="16"/>
      <color rgb="FF0000CC"/>
      <name val="Arial"/>
      <family val="2"/>
      <charset val="204"/>
    </font>
    <font>
      <b/>
      <sz val="24"/>
      <name val="Courier New"/>
      <family val="3"/>
      <charset val="204"/>
    </font>
    <font>
      <b/>
      <sz val="22"/>
      <name val="Courier New"/>
      <family val="3"/>
      <charset val="204"/>
    </font>
    <font>
      <b/>
      <sz val="20"/>
      <name val="Courier New"/>
      <family val="3"/>
      <charset val="204"/>
    </font>
    <font>
      <sz val="20"/>
      <name val="Courier New"/>
      <family val="3"/>
      <charset val="204"/>
    </font>
    <font>
      <b/>
      <sz val="20"/>
      <name val="Arial"/>
      <family val="2"/>
      <charset val="204"/>
    </font>
    <font>
      <i/>
      <sz val="12"/>
      <name val="Courier New"/>
      <family val="3"/>
      <charset val="204"/>
    </font>
    <font>
      <b/>
      <sz val="22"/>
      <color rgb="FF0000FF"/>
      <name val="Courier New"/>
      <family val="3"/>
      <charset val="204"/>
    </font>
  </fonts>
  <fills count="9">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41">
    <xf numFmtId="0" fontId="0" fillId="0" borderId="0" xfId="0"/>
    <xf numFmtId="0" fontId="3" fillId="0" borderId="0" xfId="0" applyFont="1"/>
    <xf numFmtId="0" fontId="3" fillId="0" borderId="0" xfId="0" applyFont="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165" fontId="5" fillId="2" borderId="2" xfId="0" applyNumberFormat="1" applyFont="1" applyFill="1" applyBorder="1" applyAlignment="1" applyProtection="1">
      <alignment horizontal="center" vertical="center" shrinkToFit="1"/>
    </xf>
    <xf numFmtId="0" fontId="4" fillId="3" borderId="2" xfId="0" applyFont="1" applyFill="1" applyBorder="1" applyAlignment="1" applyProtection="1">
      <alignment horizontal="left" vertical="center" wrapText="1"/>
      <protection locked="0"/>
    </xf>
    <xf numFmtId="165" fontId="6" fillId="4" borderId="15" xfId="1" applyNumberFormat="1" applyFont="1" applyFill="1" applyBorder="1" applyAlignment="1" applyProtection="1">
      <alignment horizontal="center" vertical="center" shrinkToFit="1"/>
      <protection locked="0"/>
    </xf>
    <xf numFmtId="3" fontId="6" fillId="4" borderId="15" xfId="1" applyNumberFormat="1" applyFont="1" applyFill="1" applyBorder="1" applyAlignment="1" applyProtection="1">
      <alignment horizontal="center" vertical="center" shrinkToFit="1"/>
      <protection locked="0"/>
    </xf>
    <xf numFmtId="3" fontId="5" fillId="2" borderId="2" xfId="0" applyNumberFormat="1" applyFont="1" applyFill="1" applyBorder="1" applyAlignment="1" applyProtection="1">
      <alignment horizontal="center" vertical="center" shrinkToFit="1"/>
    </xf>
    <xf numFmtId="0" fontId="8"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9" fillId="0" borderId="0" xfId="0" applyFont="1" applyProtection="1">
      <protection locked="0"/>
    </xf>
    <xf numFmtId="0" fontId="8" fillId="0" borderId="3"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0" fillId="0" borderId="0" xfId="0" applyProtection="1">
      <protection locked="0"/>
    </xf>
    <xf numFmtId="0" fontId="3" fillId="0" borderId="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vertical="top" wrapText="1"/>
      <protection locked="0"/>
    </xf>
    <xf numFmtId="0" fontId="11" fillId="0" borderId="0"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165" fontId="7" fillId="2" borderId="3" xfId="0" applyNumberFormat="1" applyFont="1" applyFill="1" applyBorder="1" applyAlignment="1" applyProtection="1">
      <alignment horizontal="center" vertical="center" shrinkToFit="1"/>
    </xf>
    <xf numFmtId="0" fontId="11" fillId="0" borderId="0"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Protection="1">
      <protection locked="0"/>
    </xf>
    <xf numFmtId="165" fontId="7" fillId="0" borderId="0" xfId="0" applyNumberFormat="1" applyFont="1" applyBorder="1" applyAlignment="1" applyProtection="1">
      <alignment horizontal="center" vertical="center" shrinkToFit="1"/>
      <protection locked="0"/>
    </xf>
    <xf numFmtId="0" fontId="7" fillId="0" borderId="0" xfId="0" applyFont="1" applyAlignment="1" applyProtection="1">
      <alignment vertical="top"/>
      <protection locked="0"/>
    </xf>
    <xf numFmtId="0" fontId="7" fillId="0" borderId="14"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shrinkToFit="1"/>
    </xf>
    <xf numFmtId="0" fontId="7" fillId="0" borderId="27" xfId="0" applyFont="1" applyFill="1" applyBorder="1" applyAlignment="1" applyProtection="1">
      <alignment vertical="top" wrapText="1"/>
      <protection locked="0"/>
    </xf>
    <xf numFmtId="0" fontId="7" fillId="0" borderId="0" xfId="0" applyFont="1" applyBorder="1" applyAlignment="1" applyProtection="1">
      <alignment vertical="top" wrapText="1"/>
      <protection locked="0"/>
    </xf>
    <xf numFmtId="0" fontId="7" fillId="0" borderId="19" xfId="0" applyFont="1" applyBorder="1" applyAlignment="1" applyProtection="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0" fontId="11" fillId="0" borderId="2" xfId="0" applyFont="1" applyBorder="1" applyAlignment="1" applyProtection="1">
      <alignment vertical="top" wrapText="1"/>
      <protection locked="0"/>
    </xf>
    <xf numFmtId="164" fontId="7" fillId="3" borderId="2" xfId="1"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wrapText="1"/>
    </xf>
    <xf numFmtId="165" fontId="7" fillId="2" borderId="2" xfId="0" applyNumberFormat="1" applyFont="1" applyFill="1" applyBorder="1" applyAlignment="1" applyProtection="1">
      <alignment horizontal="center" vertical="top" wrapText="1"/>
    </xf>
    <xf numFmtId="0" fontId="7" fillId="0" borderId="0" xfId="0" applyFont="1" applyAlignment="1" applyProtection="1">
      <protection locked="0"/>
    </xf>
    <xf numFmtId="0" fontId="7" fillId="0" borderId="0" xfId="0" applyFont="1" applyProtection="1">
      <protection locked="0"/>
    </xf>
    <xf numFmtId="0" fontId="11" fillId="0" borderId="0" xfId="0" applyFont="1" applyBorder="1" applyAlignment="1" applyProtection="1">
      <alignment horizontal="left" vertical="top" wrapText="1"/>
      <protection locked="0"/>
    </xf>
    <xf numFmtId="0" fontId="16" fillId="0" borderId="0" xfId="0" applyFont="1" applyAlignment="1" applyProtection="1">
      <alignment horizontal="left" wrapText="1"/>
      <protection locked="0"/>
    </xf>
    <xf numFmtId="0" fontId="10" fillId="0" borderId="0" xfId="0" applyFont="1" applyAlignment="1" applyProtection="1">
      <alignment horizontal="right" wrapText="1"/>
      <protection locked="0"/>
    </xf>
    <xf numFmtId="0" fontId="16" fillId="0" borderId="2" xfId="0" applyFont="1" applyBorder="1" applyAlignment="1" applyProtection="1">
      <alignment horizontal="center" wrapText="1"/>
      <protection locked="0"/>
    </xf>
    <xf numFmtId="0" fontId="16" fillId="0" borderId="2" xfId="0" applyFont="1" applyBorder="1" applyAlignment="1" applyProtection="1">
      <alignment horizontal="center" vertical="center" wrapText="1"/>
      <protection locked="0"/>
    </xf>
    <xf numFmtId="0" fontId="16" fillId="0" borderId="0" xfId="0" applyFont="1" applyAlignment="1" applyProtection="1">
      <alignment vertical="center"/>
      <protection locked="0"/>
    </xf>
    <xf numFmtId="0" fontId="10" fillId="0" borderId="2" xfId="0" applyFont="1" applyBorder="1" applyAlignment="1" applyProtection="1">
      <alignment horizontal="center" wrapText="1"/>
      <protection locked="0"/>
    </xf>
    <xf numFmtId="0" fontId="10" fillId="0" borderId="0" xfId="0" applyFont="1" applyProtection="1">
      <protection locked="0"/>
    </xf>
    <xf numFmtId="165" fontId="16" fillId="2" borderId="2" xfId="0" applyNumberFormat="1" applyFont="1" applyFill="1" applyBorder="1" applyAlignment="1" applyProtection="1">
      <alignment vertical="center" wrapText="1" shrinkToFit="1"/>
    </xf>
    <xf numFmtId="165" fontId="17" fillId="3" borderId="2"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horizontal="left" vertical="center" wrapText="1"/>
      <protection locked="0"/>
    </xf>
    <xf numFmtId="0" fontId="16" fillId="0" borderId="2" xfId="0" applyFont="1" applyBorder="1" applyAlignment="1" applyProtection="1">
      <alignment horizontal="center" vertical="top" wrapText="1"/>
      <protection locked="0"/>
    </xf>
    <xf numFmtId="0" fontId="16" fillId="0" borderId="2" xfId="0" applyFont="1" applyBorder="1" applyAlignment="1" applyProtection="1">
      <alignment horizontal="left" vertical="top" wrapText="1"/>
      <protection locked="0"/>
    </xf>
    <xf numFmtId="165" fontId="10" fillId="2" borderId="2" xfId="0" applyNumberFormat="1" applyFont="1" applyFill="1" applyBorder="1" applyAlignment="1" applyProtection="1">
      <alignment horizontal="center" vertical="top" shrinkToFit="1"/>
      <protection locked="0"/>
    </xf>
    <xf numFmtId="0" fontId="16" fillId="0" borderId="0" xfId="0" applyFont="1" applyProtection="1">
      <protection locked="0"/>
    </xf>
    <xf numFmtId="0" fontId="10" fillId="0" borderId="0" xfId="0" applyFont="1" applyAlignment="1" applyProtection="1">
      <alignment horizontal="center" wrapText="1"/>
      <protection locked="0"/>
    </xf>
    <xf numFmtId="0" fontId="16" fillId="0" borderId="0" xfId="0" applyFont="1" applyBorder="1" applyAlignment="1" applyProtection="1">
      <protection locked="0"/>
    </xf>
    <xf numFmtId="0" fontId="10" fillId="0" borderId="0" xfId="0" applyFont="1" applyBorder="1" applyAlignment="1" applyProtection="1">
      <alignment horizontal="left"/>
      <protection locked="0"/>
    </xf>
    <xf numFmtId="0" fontId="10" fillId="0" borderId="2"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6" fillId="3" borderId="2" xfId="0" applyFont="1" applyFill="1" applyBorder="1" applyAlignment="1" applyProtection="1">
      <alignment vertical="center" wrapText="1"/>
      <protection locked="0"/>
    </xf>
    <xf numFmtId="10" fontId="10" fillId="2" borderId="2" xfId="0" applyNumberFormat="1" applyFont="1" applyFill="1" applyBorder="1" applyAlignment="1" applyProtection="1">
      <alignment horizontal="center" vertical="center" shrinkToFit="1"/>
    </xf>
    <xf numFmtId="165" fontId="10" fillId="2" borderId="2" xfId="0" applyNumberFormat="1" applyFont="1" applyFill="1" applyBorder="1" applyAlignment="1" applyProtection="1">
      <alignment horizontal="center" vertical="center" shrinkToFit="1"/>
    </xf>
    <xf numFmtId="0" fontId="16" fillId="0" borderId="2" xfId="0" applyFont="1" applyBorder="1" applyAlignment="1" applyProtection="1">
      <alignment vertical="center"/>
      <protection locked="0"/>
    </xf>
    <xf numFmtId="0" fontId="16" fillId="0" borderId="0"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8" fillId="0" borderId="0" xfId="0" applyFont="1" applyBorder="1" applyAlignment="1" applyProtection="1">
      <alignment horizontal="left" vertical="top"/>
      <protection locked="0"/>
    </xf>
    <xf numFmtId="0" fontId="16" fillId="0" borderId="0" xfId="0" applyFont="1" applyBorder="1" applyAlignment="1" applyProtection="1">
      <alignment horizontal="right"/>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0" fillId="0" borderId="7"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center" vertical="top" wrapText="1"/>
      <protection locked="0"/>
    </xf>
    <xf numFmtId="0" fontId="20" fillId="5" borderId="14" xfId="0" applyFont="1" applyFill="1" applyBorder="1" applyAlignment="1" applyProtection="1">
      <alignment horizontal="left" vertical="center" wrapText="1"/>
      <protection locked="0"/>
    </xf>
    <xf numFmtId="0" fontId="20" fillId="6" borderId="15" xfId="0" applyFont="1" applyFill="1" applyBorder="1" applyAlignment="1" applyProtection="1">
      <alignment horizontal="center" vertical="center" wrapText="1"/>
      <protection locked="0"/>
    </xf>
    <xf numFmtId="165" fontId="21" fillId="6" borderId="15"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vertical="top" wrapText="1"/>
      <protection locked="0"/>
    </xf>
    <xf numFmtId="165" fontId="10" fillId="2" borderId="2" xfId="0" applyNumberFormat="1" applyFont="1" applyFill="1" applyBorder="1" applyAlignment="1" applyProtection="1">
      <alignment horizontal="center" shrinkToFit="1"/>
      <protection locked="0"/>
    </xf>
    <xf numFmtId="0" fontId="16" fillId="0" borderId="0" xfId="0" applyFont="1" applyBorder="1" applyAlignment="1" applyProtection="1">
      <alignment vertical="top" wrapText="1"/>
      <protection locked="0"/>
    </xf>
    <xf numFmtId="0" fontId="10" fillId="0" borderId="0" xfId="0" applyFont="1" applyBorder="1" applyAlignment="1" applyProtection="1">
      <alignment horizontal="left" vertical="top" wrapText="1"/>
      <protection locked="0"/>
    </xf>
    <xf numFmtId="0" fontId="16" fillId="0" borderId="0" xfId="0" applyFont="1" applyBorder="1" applyProtection="1">
      <protection locked="0"/>
    </xf>
    <xf numFmtId="0" fontId="16" fillId="0" borderId="0" xfId="0" applyFont="1" applyBorder="1" applyAlignment="1" applyProtection="1">
      <alignment horizontal="right" vertical="top" wrapText="1"/>
      <protection locked="0"/>
    </xf>
    <xf numFmtId="0" fontId="10" fillId="0" borderId="0" xfId="0" applyFont="1" applyBorder="1" applyAlignment="1" applyProtection="1">
      <alignment horizontal="right"/>
      <protection locked="0"/>
    </xf>
    <xf numFmtId="165" fontId="16" fillId="2" borderId="2" xfId="0" applyNumberFormat="1" applyFont="1" applyFill="1" applyBorder="1" applyAlignment="1" applyProtection="1">
      <alignment vertical="center" wrapText="1" shrinkToFit="1"/>
      <protection locked="0"/>
    </xf>
    <xf numFmtId="0" fontId="16" fillId="3" borderId="2" xfId="0" applyFont="1" applyFill="1" applyBorder="1" applyAlignment="1" applyProtection="1">
      <alignment horizontal="left" vertical="top" wrapText="1"/>
      <protection locked="0"/>
    </xf>
    <xf numFmtId="3" fontId="10" fillId="3" borderId="2" xfId="0" applyNumberFormat="1" applyFont="1" applyFill="1" applyBorder="1" applyAlignment="1" applyProtection="1">
      <alignment horizontal="center" vertical="top" shrinkToFit="1"/>
      <protection locked="0"/>
    </xf>
    <xf numFmtId="0" fontId="20" fillId="4" borderId="2" xfId="0" applyFont="1" applyFill="1" applyBorder="1" applyAlignment="1" applyProtection="1">
      <alignment horizontal="left" vertical="top" wrapText="1"/>
      <protection locked="0"/>
    </xf>
    <xf numFmtId="165" fontId="10" fillId="4" borderId="2" xfId="0" applyNumberFormat="1" applyFont="1" applyFill="1" applyBorder="1" applyAlignment="1" applyProtection="1">
      <alignment horizontal="center" vertical="center" shrinkToFit="1"/>
      <protection locked="0"/>
    </xf>
    <xf numFmtId="4" fontId="21" fillId="4" borderId="2" xfId="0" applyNumberFormat="1" applyFont="1" applyFill="1" applyBorder="1" applyAlignment="1" applyProtection="1">
      <alignment horizontal="center" vertical="center" shrinkToFit="1"/>
      <protection locked="0"/>
    </xf>
    <xf numFmtId="165" fontId="21" fillId="4" borderId="2" xfId="0" applyNumberFormat="1" applyFont="1" applyFill="1" applyBorder="1" applyAlignment="1" applyProtection="1">
      <alignment horizontal="center" vertical="center" shrinkToFit="1"/>
      <protection locked="0"/>
    </xf>
    <xf numFmtId="1" fontId="10" fillId="2" borderId="2" xfId="0" applyNumberFormat="1" applyFont="1" applyFill="1" applyBorder="1" applyAlignment="1" applyProtection="1">
      <alignment horizontal="center" vertical="top" shrinkToFit="1"/>
      <protection locked="0"/>
    </xf>
    <xf numFmtId="0" fontId="16" fillId="0" borderId="0" xfId="0" applyFont="1" applyBorder="1" applyAlignment="1" applyProtection="1">
      <alignment wrapText="1"/>
      <protection locked="0"/>
    </xf>
    <xf numFmtId="0" fontId="16" fillId="0" borderId="0" xfId="0" applyFont="1" applyBorder="1" applyAlignment="1" applyProtection="1">
      <alignment horizontal="right" wrapText="1"/>
      <protection locked="0"/>
    </xf>
    <xf numFmtId="0" fontId="16" fillId="0" borderId="0" xfId="0" applyFont="1" applyBorder="1" applyAlignment="1" applyProtection="1">
      <alignment horizontal="center" wrapText="1"/>
      <protection locked="0"/>
    </xf>
    <xf numFmtId="0" fontId="16" fillId="0" borderId="0" xfId="0" applyFont="1" applyBorder="1" applyAlignment="1" applyProtection="1">
      <alignment horizontal="left"/>
      <protection locked="0"/>
    </xf>
    <xf numFmtId="165" fontId="16" fillId="2" borderId="2" xfId="0" applyNumberFormat="1" applyFont="1" applyFill="1" applyBorder="1" applyAlignment="1" applyProtection="1">
      <alignment horizontal="left" vertical="center" wrapText="1" shrinkToFit="1"/>
    </xf>
    <xf numFmtId="165" fontId="10" fillId="2" borderId="2" xfId="0" applyNumberFormat="1" applyFont="1" applyFill="1" applyBorder="1" applyAlignment="1" applyProtection="1">
      <alignment horizontal="center" vertical="center" wrapText="1" shrinkToFit="1"/>
    </xf>
    <xf numFmtId="0" fontId="16" fillId="0" borderId="0" xfId="0" applyFont="1" applyAlignment="1" applyProtection="1">
      <alignment wrapText="1"/>
      <protection locked="0"/>
    </xf>
    <xf numFmtId="165" fontId="10" fillId="2" borderId="2" xfId="0" applyNumberFormat="1" applyFont="1" applyFill="1" applyBorder="1" applyAlignment="1" applyProtection="1">
      <alignment horizontal="left" vertical="center" wrapText="1" shrinkToFit="1"/>
    </xf>
    <xf numFmtId="0" fontId="10" fillId="0" borderId="7"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165" fontId="10" fillId="2" borderId="2" xfId="0" applyNumberFormat="1" applyFont="1" applyFill="1" applyBorder="1" applyAlignment="1" applyProtection="1">
      <alignment horizontal="center" vertical="center" shrinkToFit="1"/>
      <protection locked="0"/>
    </xf>
    <xf numFmtId="9" fontId="10" fillId="2" borderId="2" xfId="2" applyFont="1" applyFill="1" applyBorder="1" applyAlignment="1" applyProtection="1">
      <alignment horizontal="center" vertical="center" shrinkToFit="1"/>
      <protection locked="0"/>
    </xf>
    <xf numFmtId="0" fontId="16" fillId="3" borderId="2" xfId="0" applyFont="1" applyFill="1" applyBorder="1" applyAlignment="1" applyProtection="1">
      <alignment horizontal="left" vertical="center" wrapText="1"/>
      <protection locked="0"/>
    </xf>
    <xf numFmtId="165" fontId="17" fillId="3" borderId="2" xfId="1" applyNumberFormat="1" applyFont="1" applyFill="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3" fontId="21" fillId="4" borderId="26"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right" vertical="center" wrapText="1"/>
      <protection locked="0"/>
    </xf>
    <xf numFmtId="0" fontId="16" fillId="0" borderId="36" xfId="0" applyFont="1" applyBorder="1" applyAlignment="1" applyProtection="1">
      <alignment horizontal="center" vertical="center" wrapText="1"/>
      <protection locked="0"/>
    </xf>
    <xf numFmtId="0" fontId="16"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wrapText="1"/>
      <protection locked="0"/>
    </xf>
    <xf numFmtId="0" fontId="16" fillId="0" borderId="7" xfId="0" applyFont="1" applyFill="1" applyBorder="1" applyAlignment="1" applyProtection="1">
      <alignment horizontal="center" wrapText="1"/>
      <protection locked="0"/>
    </xf>
    <xf numFmtId="0" fontId="16" fillId="2" borderId="2" xfId="0" applyFont="1" applyFill="1" applyBorder="1" applyAlignment="1" applyProtection="1">
      <alignment horizontal="left" vertical="top" wrapText="1"/>
      <protection locked="0"/>
    </xf>
    <xf numFmtId="165" fontId="10" fillId="2" borderId="38" xfId="0" applyNumberFormat="1" applyFont="1" applyFill="1" applyBorder="1" applyAlignment="1" applyProtection="1">
      <alignment horizontal="center" vertical="top" wrapText="1"/>
      <protection locked="0"/>
    </xf>
    <xf numFmtId="10" fontId="10" fillId="2" borderId="38" xfId="2" applyNumberFormat="1" applyFont="1" applyFill="1" applyBorder="1" applyAlignment="1" applyProtection="1">
      <alignment horizontal="center" vertical="top" wrapText="1"/>
      <protection locked="0"/>
    </xf>
    <xf numFmtId="0" fontId="16" fillId="2" borderId="9" xfId="0" applyFont="1" applyFill="1" applyBorder="1" applyAlignment="1" applyProtection="1">
      <alignment horizontal="left" vertical="top" wrapText="1"/>
      <protection locked="0"/>
    </xf>
    <xf numFmtId="3" fontId="10" fillId="2" borderId="39" xfId="0" applyNumberFormat="1" applyFont="1" applyFill="1" applyBorder="1" applyAlignment="1" applyProtection="1">
      <alignment horizontal="center" vertical="top"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16" fillId="0" borderId="0" xfId="0" applyFont="1" applyAlignment="1" applyProtection="1">
      <alignment horizontal="center" wrapText="1"/>
      <protection locked="0"/>
    </xf>
    <xf numFmtId="0" fontId="24" fillId="7" borderId="0" xfId="0" applyFont="1" applyFill="1" applyAlignment="1" applyProtection="1">
      <alignment horizontal="left"/>
      <protection locked="0"/>
    </xf>
    <xf numFmtId="0" fontId="24" fillId="7" borderId="0" xfId="0" applyFont="1" applyFill="1" applyProtection="1">
      <protection locked="0"/>
    </xf>
    <xf numFmtId="0" fontId="24" fillId="0" borderId="0" xfId="0" applyFont="1"/>
    <xf numFmtId="0" fontId="24" fillId="7" borderId="0" xfId="0" applyFont="1" applyFill="1" applyAlignment="1" applyProtection="1">
      <alignment horizontal="left" vertical="top"/>
      <protection locked="0"/>
    </xf>
    <xf numFmtId="0" fontId="24" fillId="7" borderId="0" xfId="0" applyFont="1" applyFill="1" applyBorder="1" applyProtection="1">
      <protection locked="0"/>
    </xf>
    <xf numFmtId="0" fontId="26" fillId="0" borderId="0" xfId="0" applyFont="1" applyBorder="1"/>
    <xf numFmtId="0" fontId="25" fillId="0" borderId="0" xfId="0" applyFont="1" applyBorder="1" applyAlignment="1" applyProtection="1">
      <alignment horizontal="left" vertical="top" wrapText="1"/>
      <protection locked="0"/>
    </xf>
    <xf numFmtId="0" fontId="7" fillId="0" borderId="20" xfId="0" applyFont="1" applyBorder="1" applyAlignment="1" applyProtection="1">
      <alignment vertical="top"/>
      <protection locked="0"/>
    </xf>
    <xf numFmtId="0" fontId="27" fillId="0" borderId="0" xfId="0" applyFont="1" applyBorder="1" applyAlignment="1" applyProtection="1">
      <alignment horizontal="left" vertical="top"/>
      <protection locked="0"/>
    </xf>
    <xf numFmtId="0" fontId="27" fillId="0" borderId="0" xfId="0" applyFont="1" applyBorder="1" applyAlignment="1" applyProtection="1">
      <alignment horizontal="left" vertical="top" wrapText="1"/>
      <protection locked="0"/>
    </xf>
    <xf numFmtId="0" fontId="11" fillId="0" borderId="0" xfId="0" applyFont="1" applyBorder="1" applyAlignment="1" applyProtection="1">
      <alignment vertical="top"/>
      <protection locked="0"/>
    </xf>
    <xf numFmtId="0" fontId="3" fillId="0" borderId="0" xfId="0" applyFont="1"/>
    <xf numFmtId="4" fontId="21" fillId="4" borderId="2" xfId="0" applyNumberFormat="1" applyFont="1" applyFill="1" applyBorder="1" applyAlignment="1" applyProtection="1">
      <alignment horizontal="center" vertical="center" shrinkToFit="1"/>
      <protection locked="0"/>
    </xf>
    <xf numFmtId="165" fontId="21" fillId="4" borderId="2" xfId="0" applyNumberFormat="1" applyFont="1" applyFill="1" applyBorder="1" applyAlignment="1" applyProtection="1">
      <alignment horizontal="center" vertical="center" shrinkToFit="1"/>
      <protection locked="0"/>
    </xf>
    <xf numFmtId="165" fontId="10" fillId="2" borderId="2"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left" vertical="center" wrapText="1"/>
      <protection locked="0"/>
    </xf>
    <xf numFmtId="165" fontId="21" fillId="4" borderId="2" xfId="1" applyNumberFormat="1" applyFont="1" applyFill="1" applyBorder="1" applyAlignment="1" applyProtection="1">
      <alignment horizontal="center" vertical="center" shrinkToFit="1"/>
      <protection locked="0"/>
    </xf>
    <xf numFmtId="3" fontId="16" fillId="0" borderId="0" xfId="0" applyNumberFormat="1" applyFont="1" applyProtection="1">
      <protection locked="0"/>
    </xf>
    <xf numFmtId="0" fontId="7" fillId="0" borderId="19" xfId="0" applyFont="1" applyBorder="1" applyAlignment="1" applyProtection="1">
      <protection locked="0"/>
    </xf>
    <xf numFmtId="0" fontId="7" fillId="0" borderId="0"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27" xfId="0" applyFont="1" applyFill="1" applyBorder="1" applyAlignment="1" applyProtection="1">
      <alignment vertical="top" wrapText="1"/>
      <protection locked="0"/>
    </xf>
    <xf numFmtId="0" fontId="7" fillId="0" borderId="28" xfId="0" applyFont="1" applyFill="1" applyBorder="1" applyAlignment="1" applyProtection="1">
      <alignment vertical="top" wrapText="1"/>
      <protection locked="0"/>
    </xf>
    <xf numFmtId="0" fontId="12" fillId="0" borderId="0" xfId="0" applyFont="1" applyFill="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14" xfId="0" applyFont="1" applyBorder="1" applyAlignment="1" applyProtection="1">
      <alignment vertical="top" wrapText="1"/>
      <protection locked="0"/>
    </xf>
    <xf numFmtId="0" fontId="12" fillId="0" borderId="27" xfId="0" applyFont="1" applyBorder="1" applyAlignment="1" applyProtection="1">
      <alignment vertical="top" wrapText="1"/>
      <protection locked="0"/>
    </xf>
    <xf numFmtId="0" fontId="12" fillId="0" borderId="28" xfId="0" applyFont="1" applyBorder="1" applyAlignment="1" applyProtection="1">
      <alignment vertical="top" wrapText="1"/>
      <protection locked="0"/>
    </xf>
    <xf numFmtId="0" fontId="11" fillId="0" borderId="34" xfId="0" applyFont="1" applyBorder="1" applyAlignment="1" applyProtection="1">
      <alignment vertical="top" wrapText="1"/>
      <protection locked="0"/>
    </xf>
    <xf numFmtId="0" fontId="11" fillId="0" borderId="32" xfId="0" applyFont="1" applyBorder="1" applyAlignment="1" applyProtection="1">
      <alignment vertical="top" wrapText="1"/>
      <protection locked="0"/>
    </xf>
    <xf numFmtId="0" fontId="11" fillId="0" borderId="35" xfId="0" applyFont="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2" fillId="0" borderId="22" xfId="0" applyFont="1" applyBorder="1" applyAlignment="1" applyProtection="1">
      <alignment vertical="top" wrapText="1"/>
      <protection locked="0"/>
    </xf>
    <xf numFmtId="0" fontId="12" fillId="0" borderId="23" xfId="0" applyFont="1" applyBorder="1" applyAlignment="1" applyProtection="1">
      <alignment vertical="top" wrapText="1"/>
      <protection locked="0"/>
    </xf>
    <xf numFmtId="0" fontId="12" fillId="0" borderId="24" xfId="0" applyFont="1" applyBorder="1" applyAlignment="1" applyProtection="1">
      <alignment vertical="top" wrapText="1"/>
      <protection locked="0"/>
    </xf>
    <xf numFmtId="0" fontId="11" fillId="0" borderId="14" xfId="0" applyFont="1" applyFill="1" applyBorder="1" applyAlignment="1" applyProtection="1">
      <alignment horizontal="left" vertical="top" wrapText="1"/>
      <protection locked="0"/>
    </xf>
    <xf numFmtId="0" fontId="11" fillId="0" borderId="27" xfId="0" applyFont="1" applyFill="1" applyBorder="1" applyAlignment="1" applyProtection="1">
      <alignment horizontal="left" vertical="top" wrapText="1"/>
      <protection locked="0"/>
    </xf>
    <xf numFmtId="0" fontId="11" fillId="0" borderId="28" xfId="0" applyFont="1" applyFill="1" applyBorder="1" applyAlignment="1" applyProtection="1">
      <alignment horizontal="left" vertical="top" wrapText="1"/>
      <protection locked="0"/>
    </xf>
    <xf numFmtId="0" fontId="11" fillId="0" borderId="0" xfId="0" applyFont="1" applyAlignment="1" applyProtection="1">
      <alignment horizontal="left" vertical="top"/>
      <protection locked="0"/>
    </xf>
    <xf numFmtId="0" fontId="12" fillId="0" borderId="0"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0" xfId="0" applyFont="1" applyAlignment="1" applyProtection="1">
      <alignment horizontal="left" vertical="top" wrapText="1" indent="2"/>
      <protection locked="0"/>
    </xf>
    <xf numFmtId="0" fontId="11" fillId="0" borderId="40" xfId="0" applyFont="1" applyBorder="1" applyAlignment="1" applyProtection="1">
      <alignment horizontal="left" vertical="top" wrapText="1" indent="2"/>
      <protection locked="0"/>
    </xf>
    <xf numFmtId="0" fontId="11" fillId="0" borderId="0" xfId="0" applyFont="1" applyAlignment="1" applyProtection="1">
      <alignment horizontal="left" vertical="top" indent="2"/>
      <protection locked="0"/>
    </xf>
    <xf numFmtId="0" fontId="11" fillId="0" borderId="40" xfId="0" applyFont="1" applyBorder="1" applyAlignment="1" applyProtection="1">
      <alignment horizontal="left" vertical="top" indent="2"/>
      <protection locked="0"/>
    </xf>
    <xf numFmtId="0" fontId="7" fillId="0" borderId="0" xfId="0" applyFont="1" applyAlignment="1" applyProtection="1">
      <alignment vertical="top"/>
      <protection locked="0"/>
    </xf>
    <xf numFmtId="0" fontId="27" fillId="0" borderId="0"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7" fillId="0" borderId="0" xfId="0" applyFont="1" applyAlignment="1" applyProtection="1">
      <alignment horizontal="left" wrapText="1"/>
      <protection locked="0"/>
    </xf>
    <xf numFmtId="0" fontId="16" fillId="0" borderId="2"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24" fillId="7" borderId="0" xfId="0" applyFont="1" applyFill="1" applyBorder="1" applyAlignment="1" applyProtection="1">
      <alignment horizontal="left" vertical="top" wrapText="1"/>
      <protection locked="0"/>
    </xf>
    <xf numFmtId="0" fontId="24" fillId="7" borderId="0" xfId="0" applyFont="1" applyFill="1" applyBorder="1" applyAlignment="1" applyProtection="1">
      <alignment vertical="center" wrapText="1"/>
      <protection locked="0"/>
    </xf>
    <xf numFmtId="0" fontId="16" fillId="2" borderId="2"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top" wrapText="1"/>
      <protection locked="0"/>
    </xf>
    <xf numFmtId="0" fontId="16" fillId="0" borderId="13"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1" fillId="0" borderId="14" xfId="0" applyFont="1" applyFill="1" applyBorder="1" applyAlignment="1" applyProtection="1">
      <alignment vertical="top" wrapText="1"/>
      <protection locked="0"/>
    </xf>
    <xf numFmtId="0" fontId="11" fillId="0" borderId="27" xfId="0" applyFont="1" applyFill="1" applyBorder="1" applyAlignment="1" applyProtection="1">
      <alignment vertical="top" wrapText="1"/>
      <protection locked="0"/>
    </xf>
    <xf numFmtId="0" fontId="11" fillId="0" borderId="28" xfId="0" applyFont="1" applyFill="1" applyBorder="1" applyAlignment="1" applyProtection="1">
      <alignment vertical="top" wrapText="1"/>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24" fillId="7" borderId="0" xfId="0" applyFont="1" applyFill="1" applyBorder="1" applyAlignment="1" applyProtection="1">
      <alignment horizontal="left"/>
      <protection locked="0"/>
    </xf>
    <xf numFmtId="0" fontId="11" fillId="0" borderId="14"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17" xfId="0" applyFont="1" applyFill="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11" fillId="0" borderId="18" xfId="0" applyFont="1" applyFill="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11" fillId="0" borderId="31"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27"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7" fillId="0" borderId="27" xfId="0" applyFont="1" applyBorder="1" applyAlignment="1" applyProtection="1">
      <alignment vertical="top" wrapText="1"/>
      <protection locked="0"/>
    </xf>
    <xf numFmtId="0" fontId="7" fillId="0" borderId="28" xfId="0" applyFont="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12" fillId="0" borderId="21" xfId="0" applyFont="1" applyFill="1" applyBorder="1" applyAlignment="1" applyProtection="1">
      <alignment horizontal="left" vertical="top" wrapText="1"/>
      <protection locked="0"/>
    </xf>
    <xf numFmtId="0" fontId="24" fillId="7" borderId="0" xfId="0" applyFont="1" applyFill="1" applyBorder="1" applyAlignment="1" applyProtection="1">
      <alignment horizontal="left" wrapText="1"/>
      <protection locked="0"/>
    </xf>
    <xf numFmtId="0" fontId="18" fillId="0" borderId="0" xfId="0" applyFont="1" applyBorder="1" applyAlignment="1" applyProtection="1">
      <alignment horizontal="left" vertical="top" wrapText="1"/>
      <protection locked="0"/>
    </xf>
    <xf numFmtId="0" fontId="15" fillId="0" borderId="29" xfId="0" applyFont="1" applyBorder="1" applyAlignment="1" applyProtection="1">
      <alignment vertical="top" wrapText="1"/>
      <protection locked="0"/>
    </xf>
    <xf numFmtId="0" fontId="15" fillId="0" borderId="30" xfId="0" applyFont="1" applyBorder="1" applyAlignment="1" applyProtection="1">
      <alignment vertical="top" wrapText="1"/>
      <protection locked="0"/>
    </xf>
    <xf numFmtId="0" fontId="15" fillId="0" borderId="31" xfId="0" applyFont="1" applyBorder="1" applyAlignment="1" applyProtection="1">
      <alignment vertical="top" wrapText="1"/>
      <protection locked="0"/>
    </xf>
    <xf numFmtId="0" fontId="15" fillId="0" borderId="14" xfId="0" applyFont="1" applyFill="1" applyBorder="1" applyAlignment="1" applyProtection="1">
      <alignment vertical="top" wrapText="1"/>
      <protection locked="0"/>
    </xf>
    <xf numFmtId="0" fontId="15" fillId="0" borderId="27" xfId="0" applyFont="1" applyFill="1" applyBorder="1" applyAlignment="1" applyProtection="1">
      <alignment vertical="top" wrapText="1"/>
      <protection locked="0"/>
    </xf>
    <xf numFmtId="0" fontId="15" fillId="0" borderId="28" xfId="0" applyFont="1" applyFill="1" applyBorder="1" applyAlignment="1" applyProtection="1">
      <alignment vertical="top" wrapText="1"/>
      <protection locked="0"/>
    </xf>
    <xf numFmtId="0" fontId="15" fillId="0" borderId="34" xfId="0" applyFont="1" applyBorder="1" applyAlignment="1" applyProtection="1">
      <alignment vertical="top" wrapText="1"/>
      <protection locked="0"/>
    </xf>
    <xf numFmtId="0" fontId="15" fillId="0" borderId="32" xfId="0" applyFont="1" applyBorder="1" applyAlignment="1" applyProtection="1">
      <alignment vertical="top" wrapText="1"/>
      <protection locked="0"/>
    </xf>
    <xf numFmtId="0" fontId="15" fillId="0" borderId="35" xfId="0" applyFont="1" applyBorder="1" applyAlignment="1" applyProtection="1">
      <alignment vertical="top" wrapText="1"/>
      <protection locked="0"/>
    </xf>
    <xf numFmtId="0" fontId="11" fillId="8" borderId="22" xfId="0" applyFont="1" applyFill="1" applyBorder="1" applyAlignment="1" applyProtection="1">
      <alignment vertical="top" wrapText="1"/>
      <protection locked="0"/>
    </xf>
    <xf numFmtId="0" fontId="11" fillId="8" borderId="23" xfId="0" applyFont="1" applyFill="1" applyBorder="1" applyAlignment="1" applyProtection="1">
      <alignment vertical="top" wrapText="1"/>
      <protection locked="0"/>
    </xf>
    <xf numFmtId="0" fontId="11" fillId="8" borderId="24" xfId="0" applyFont="1" applyFill="1" applyBorder="1" applyAlignment="1" applyProtection="1">
      <alignment vertical="top" wrapText="1"/>
      <protection locked="0"/>
    </xf>
    <xf numFmtId="0" fontId="7" fillId="0" borderId="2" xfId="0" applyFont="1" applyBorder="1" applyAlignment="1" applyProtection="1">
      <alignment horizontal="left" vertical="top" wrapText="1"/>
      <protection locked="0"/>
    </xf>
    <xf numFmtId="0" fontId="8" fillId="0" borderId="0" xfId="0" applyFont="1" applyAlignment="1" applyProtection="1">
      <alignment horizontal="center" vertical="center"/>
      <protection locked="0"/>
    </xf>
    <xf numFmtId="0" fontId="4" fillId="2" borderId="8" xfId="0" applyFont="1" applyFill="1" applyBorder="1" applyAlignment="1" applyProtection="1">
      <alignment horizontal="left" vertical="center" wrapText="1"/>
    </xf>
    <xf numFmtId="0" fontId="4" fillId="2" borderId="25" xfId="0" applyFont="1" applyFill="1" applyBorder="1" applyAlignment="1" applyProtection="1">
      <alignment horizontal="left" vertical="center" wrapText="1"/>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IT197"/>
  <sheetViews>
    <sheetView tabSelected="1" zoomScale="70" zoomScaleNormal="70" zoomScaleSheetLayoutView="50" zoomScalePageLayoutView="40" workbookViewId="0">
      <selection sqref="A1:G1"/>
    </sheetView>
  </sheetViews>
  <sheetFormatPr defaultColWidth="9.109375" defaultRowHeight="21" x14ac:dyDescent="0.4"/>
  <cols>
    <col min="1" max="1" width="9.5546875" style="37" customWidth="1"/>
    <col min="2" max="2" width="71" style="139" customWidth="1"/>
    <col min="3" max="3" width="25" style="37" customWidth="1"/>
    <col min="4" max="4" width="19.88671875" style="37" customWidth="1"/>
    <col min="5" max="5" width="18.6640625" style="37" customWidth="1"/>
    <col min="6" max="7" width="16.6640625" style="37" customWidth="1"/>
    <col min="8" max="16384" width="9.109375" style="1"/>
  </cols>
  <sheetData>
    <row r="1" spans="1:7" ht="31.8" x14ac:dyDescent="0.3">
      <c r="A1" s="203" t="s">
        <v>92</v>
      </c>
      <c r="B1" s="203"/>
      <c r="C1" s="203"/>
      <c r="D1" s="203"/>
      <c r="E1" s="203"/>
      <c r="F1" s="203"/>
      <c r="G1" s="203"/>
    </row>
    <row r="2" spans="1:7" ht="87.75" customHeight="1" x14ac:dyDescent="0.3">
      <c r="A2" s="204" t="s">
        <v>153</v>
      </c>
      <c r="B2" s="204"/>
      <c r="C2" s="204"/>
      <c r="D2" s="204"/>
      <c r="E2" s="204"/>
      <c r="F2" s="204"/>
      <c r="G2" s="204"/>
    </row>
    <row r="3" spans="1:7" ht="22.5" customHeight="1" x14ac:dyDescent="0.3">
      <c r="A3" s="30"/>
      <c r="B3" s="30"/>
      <c r="C3" s="30"/>
      <c r="D3" s="30"/>
      <c r="E3" s="30"/>
      <c r="F3" s="30"/>
      <c r="G3" s="30"/>
    </row>
    <row r="4" spans="1:7" s="143" customFormat="1" ht="26.4" x14ac:dyDescent="0.55000000000000004">
      <c r="A4" s="141" t="s">
        <v>63</v>
      </c>
      <c r="B4" s="141" t="s">
        <v>64</v>
      </c>
      <c r="C4" s="142"/>
      <c r="D4" s="142"/>
      <c r="E4" s="142"/>
      <c r="F4" s="142"/>
      <c r="G4" s="142"/>
    </row>
    <row r="5" spans="1:7" ht="21.6" x14ac:dyDescent="0.3">
      <c r="A5" s="148" t="s">
        <v>142</v>
      </c>
      <c r="B5" s="218" t="s">
        <v>110</v>
      </c>
      <c r="C5" s="218"/>
      <c r="D5" s="218"/>
      <c r="E5" s="218"/>
      <c r="F5" s="218"/>
      <c r="G5" s="219"/>
    </row>
    <row r="6" spans="1:7" x14ac:dyDescent="0.3">
      <c r="A6" s="215" t="s">
        <v>197</v>
      </c>
      <c r="B6" s="216"/>
      <c r="C6" s="216"/>
      <c r="D6" s="216"/>
      <c r="E6" s="216"/>
      <c r="F6" s="216"/>
      <c r="G6" s="217"/>
    </row>
    <row r="7" spans="1:7" x14ac:dyDescent="0.3">
      <c r="A7" s="200" t="s">
        <v>198</v>
      </c>
      <c r="B7" s="201"/>
      <c r="C7" s="201"/>
      <c r="D7" s="201"/>
      <c r="E7" s="201"/>
      <c r="F7" s="201"/>
      <c r="G7" s="202"/>
    </row>
    <row r="8" spans="1:7" x14ac:dyDescent="0.3">
      <c r="A8" s="200" t="s">
        <v>199</v>
      </c>
      <c r="B8" s="201"/>
      <c r="C8" s="201"/>
      <c r="D8" s="201"/>
      <c r="E8" s="201"/>
      <c r="F8" s="201"/>
      <c r="G8" s="202"/>
    </row>
    <row r="9" spans="1:7" x14ac:dyDescent="0.3">
      <c r="A9" s="215" t="s">
        <v>200</v>
      </c>
      <c r="B9" s="216"/>
      <c r="C9" s="216"/>
      <c r="D9" s="216"/>
      <c r="E9" s="216"/>
      <c r="F9" s="216"/>
      <c r="G9" s="217"/>
    </row>
    <row r="10" spans="1:7" x14ac:dyDescent="0.3">
      <c r="A10" s="206" t="s">
        <v>201</v>
      </c>
      <c r="B10" s="207"/>
      <c r="C10" s="207"/>
      <c r="D10" s="207"/>
      <c r="E10" s="207"/>
      <c r="F10" s="207"/>
      <c r="G10" s="208"/>
    </row>
    <row r="11" spans="1:7" ht="26.25" customHeight="1" x14ac:dyDescent="0.3">
      <c r="A11" s="31" t="s">
        <v>141</v>
      </c>
      <c r="B11" s="218" t="s">
        <v>111</v>
      </c>
      <c r="C11" s="218"/>
      <c r="D11" s="218"/>
      <c r="E11" s="218"/>
      <c r="F11" s="218"/>
      <c r="G11" s="219"/>
    </row>
    <row r="12" spans="1:7" x14ac:dyDescent="0.3">
      <c r="A12" s="206" t="s">
        <v>180</v>
      </c>
      <c r="B12" s="207"/>
      <c r="C12" s="207"/>
      <c r="D12" s="207"/>
      <c r="E12" s="207"/>
      <c r="F12" s="207"/>
      <c r="G12" s="208"/>
    </row>
    <row r="13" spans="1:7" x14ac:dyDescent="0.3">
      <c r="A13" s="176" t="s">
        <v>181</v>
      </c>
      <c r="B13" s="177"/>
      <c r="C13" s="177"/>
      <c r="D13" s="177"/>
      <c r="E13" s="177"/>
      <c r="F13" s="177"/>
      <c r="G13" s="178"/>
    </row>
    <row r="14" spans="1:7" x14ac:dyDescent="0.3">
      <c r="A14" s="176" t="s">
        <v>202</v>
      </c>
      <c r="B14" s="177"/>
      <c r="C14" s="177"/>
      <c r="D14" s="177"/>
      <c r="E14" s="177"/>
      <c r="F14" s="177"/>
      <c r="G14" s="178"/>
    </row>
    <row r="15" spans="1:7" ht="93" customHeight="1" x14ac:dyDescent="0.3">
      <c r="A15" s="176" t="s">
        <v>182</v>
      </c>
      <c r="B15" s="177"/>
      <c r="C15" s="177"/>
      <c r="D15" s="177"/>
      <c r="E15" s="177"/>
      <c r="F15" s="177"/>
      <c r="G15" s="178"/>
    </row>
    <row r="16" spans="1:7" ht="19.5" customHeight="1" x14ac:dyDescent="0.3">
      <c r="A16" s="31" t="s">
        <v>108</v>
      </c>
      <c r="B16" s="218" t="s">
        <v>112</v>
      </c>
      <c r="C16" s="218"/>
      <c r="D16" s="218"/>
      <c r="E16" s="218"/>
      <c r="F16" s="218"/>
      <c r="G16" s="219"/>
    </row>
    <row r="17" spans="1:7" ht="45" customHeight="1" x14ac:dyDescent="0.3">
      <c r="A17" s="170" t="s">
        <v>187</v>
      </c>
      <c r="B17" s="170"/>
      <c r="C17" s="170"/>
      <c r="D17" s="170"/>
      <c r="E17" s="170"/>
      <c r="F17" s="170"/>
      <c r="G17" s="170"/>
    </row>
    <row r="18" spans="1:7" ht="22.5" customHeight="1" x14ac:dyDescent="0.3">
      <c r="A18" s="31" t="s">
        <v>109</v>
      </c>
      <c r="B18" s="220" t="s">
        <v>113</v>
      </c>
      <c r="C18" s="220"/>
      <c r="D18" s="220"/>
      <c r="E18" s="220"/>
      <c r="F18" s="220"/>
      <c r="G18" s="221"/>
    </row>
    <row r="19" spans="1:7" ht="22.5" customHeight="1" x14ac:dyDescent="0.3">
      <c r="A19" s="180" t="s">
        <v>196</v>
      </c>
      <c r="B19" s="181"/>
      <c r="C19" s="181"/>
      <c r="D19" s="181"/>
      <c r="E19" s="181"/>
      <c r="F19" s="181"/>
      <c r="G19" s="181"/>
    </row>
    <row r="20" spans="1:7" ht="12" customHeight="1" thickBot="1" x14ac:dyDescent="0.35">
      <c r="A20" s="32"/>
      <c r="B20" s="32"/>
      <c r="C20" s="32"/>
      <c r="D20" s="32"/>
      <c r="E20" s="32"/>
      <c r="F20" s="32"/>
      <c r="G20" s="32"/>
    </row>
    <row r="21" spans="1:7" ht="22.2" thickBot="1" x14ac:dyDescent="0.45">
      <c r="A21" s="33" t="s">
        <v>13</v>
      </c>
      <c r="B21" s="33" t="s">
        <v>61</v>
      </c>
      <c r="D21" s="34">
        <f>C100</f>
        <v>366499</v>
      </c>
      <c r="E21" s="35"/>
      <c r="F21" s="36"/>
    </row>
    <row r="22" spans="1:7" ht="22.2" thickBot="1" x14ac:dyDescent="0.45">
      <c r="A22" s="36" t="s">
        <v>0</v>
      </c>
      <c r="B22" s="36"/>
      <c r="D22" s="38"/>
      <c r="E22" s="35"/>
      <c r="F22" s="36"/>
    </row>
    <row r="23" spans="1:7" ht="54" customHeight="1" thickBot="1" x14ac:dyDescent="0.45">
      <c r="A23" s="182" t="s">
        <v>73</v>
      </c>
      <c r="B23" s="182"/>
      <c r="C23" s="183"/>
      <c r="D23" s="34">
        <f>D100</f>
        <v>350000</v>
      </c>
      <c r="E23" s="35"/>
      <c r="F23" s="36"/>
    </row>
    <row r="24" spans="1:7" ht="24.75" customHeight="1" thickBot="1" x14ac:dyDescent="0.45">
      <c r="A24" s="184" t="s">
        <v>74</v>
      </c>
      <c r="B24" s="184"/>
      <c r="C24" s="185"/>
      <c r="D24" s="34">
        <f>F100</f>
        <v>16499</v>
      </c>
      <c r="E24" s="35"/>
      <c r="F24" s="36"/>
    </row>
    <row r="25" spans="1:7" ht="27.75" customHeight="1" thickBot="1" x14ac:dyDescent="0.45">
      <c r="A25" s="182" t="s">
        <v>75</v>
      </c>
      <c r="B25" s="182"/>
      <c r="C25" s="183"/>
      <c r="D25" s="34"/>
      <c r="E25" s="35"/>
      <c r="F25" s="36"/>
    </row>
    <row r="26" spans="1:7" ht="15.75" hidden="1" customHeight="1" x14ac:dyDescent="0.4">
      <c r="A26" s="36"/>
      <c r="B26" s="36"/>
      <c r="C26" s="36"/>
      <c r="D26" s="36"/>
      <c r="E26" s="36"/>
      <c r="F26" s="36"/>
    </row>
    <row r="27" spans="1:7" ht="25.5" customHeight="1" x14ac:dyDescent="0.4">
      <c r="A27" s="36"/>
      <c r="B27" s="36" t="s">
        <v>19</v>
      </c>
      <c r="C27" s="36"/>
      <c r="D27" s="36"/>
      <c r="E27" s="36"/>
      <c r="F27" s="36"/>
    </row>
    <row r="28" spans="1:7" ht="25.5" customHeight="1" x14ac:dyDescent="0.3">
      <c r="A28" s="39" t="s">
        <v>123</v>
      </c>
      <c r="B28" s="186" t="s">
        <v>124</v>
      </c>
      <c r="C28" s="186"/>
      <c r="D28" s="186"/>
      <c r="E28" s="186"/>
      <c r="F28" s="186"/>
      <c r="G28" s="186"/>
    </row>
    <row r="29" spans="1:7" ht="25.5" customHeight="1" x14ac:dyDescent="0.3">
      <c r="A29" s="179" t="s">
        <v>152</v>
      </c>
      <c r="B29" s="179"/>
      <c r="C29" s="179"/>
      <c r="D29" s="179"/>
      <c r="E29" s="179"/>
      <c r="F29" s="179"/>
      <c r="G29" s="179"/>
    </row>
    <row r="30" spans="1:7" ht="25.5" customHeight="1" x14ac:dyDescent="0.3">
      <c r="A30" s="179" t="s">
        <v>133</v>
      </c>
      <c r="B30" s="179"/>
      <c r="C30" s="179"/>
      <c r="D30" s="179"/>
      <c r="E30" s="179"/>
      <c r="F30" s="179"/>
      <c r="G30" s="179"/>
    </row>
    <row r="31" spans="1:7" ht="25.5" customHeight="1" x14ac:dyDescent="0.3">
      <c r="A31" s="179" t="s">
        <v>134</v>
      </c>
      <c r="B31" s="179"/>
      <c r="C31" s="179"/>
      <c r="D31" s="179"/>
      <c r="E31" s="179"/>
      <c r="F31" s="179"/>
      <c r="G31" s="179"/>
    </row>
    <row r="32" spans="1:7" ht="25.5" customHeight="1" x14ac:dyDescent="0.3">
      <c r="A32" s="179" t="s">
        <v>135</v>
      </c>
      <c r="B32" s="179"/>
      <c r="C32" s="179"/>
      <c r="D32" s="179"/>
      <c r="E32" s="179"/>
      <c r="F32" s="179"/>
      <c r="G32" s="179"/>
    </row>
    <row r="33" spans="1:7" s="143" customFormat="1" ht="26.4" x14ac:dyDescent="0.55000000000000004">
      <c r="A33" s="144" t="s">
        <v>20</v>
      </c>
      <c r="B33" s="144" t="s">
        <v>62</v>
      </c>
      <c r="C33" s="144"/>
      <c r="D33" s="144"/>
      <c r="E33" s="144"/>
      <c r="F33" s="144"/>
      <c r="G33" s="142"/>
    </row>
    <row r="34" spans="1:7" ht="50.25" customHeight="1" x14ac:dyDescent="0.3">
      <c r="A34" s="209" t="s">
        <v>183</v>
      </c>
      <c r="B34" s="210"/>
      <c r="C34" s="210"/>
      <c r="D34" s="210"/>
      <c r="E34" s="210"/>
      <c r="F34" s="210"/>
      <c r="G34" s="211"/>
    </row>
    <row r="35" spans="1:7" ht="66" customHeight="1" x14ac:dyDescent="0.3">
      <c r="A35" s="212" t="s">
        <v>188</v>
      </c>
      <c r="B35" s="213"/>
      <c r="C35" s="213"/>
      <c r="D35" s="213"/>
      <c r="E35" s="213"/>
      <c r="F35" s="213"/>
      <c r="G35" s="214"/>
    </row>
    <row r="36" spans="1:7" ht="21.75" customHeight="1" x14ac:dyDescent="0.3">
      <c r="A36" s="40" t="s">
        <v>137</v>
      </c>
      <c r="B36" s="162" t="s">
        <v>121</v>
      </c>
      <c r="C36" s="162"/>
      <c r="D36" s="162"/>
      <c r="E36" s="162"/>
      <c r="F36" s="162"/>
      <c r="G36" s="163"/>
    </row>
    <row r="37" spans="1:7" ht="43.2" customHeight="1" x14ac:dyDescent="0.3">
      <c r="A37" s="222" t="s">
        <v>147</v>
      </c>
      <c r="B37" s="222"/>
      <c r="C37" s="222"/>
      <c r="D37" s="222"/>
      <c r="E37" s="222"/>
      <c r="F37" s="222"/>
      <c r="G37" s="222"/>
    </row>
    <row r="38" spans="1:7" ht="48" customHeight="1" x14ac:dyDescent="0.3">
      <c r="A38" s="164" t="s">
        <v>148</v>
      </c>
      <c r="B38" s="164"/>
      <c r="C38" s="164"/>
      <c r="D38" s="164"/>
      <c r="E38" s="164"/>
      <c r="F38" s="164"/>
      <c r="G38" s="164"/>
    </row>
    <row r="39" spans="1:7" ht="52.2" customHeight="1" x14ac:dyDescent="0.3">
      <c r="A39" s="164" t="s">
        <v>149</v>
      </c>
      <c r="B39" s="164"/>
      <c r="C39" s="164"/>
      <c r="D39" s="164"/>
      <c r="E39" s="164"/>
      <c r="F39" s="164"/>
      <c r="G39" s="164"/>
    </row>
    <row r="40" spans="1:7" ht="36.75" customHeight="1" x14ac:dyDescent="0.3">
      <c r="A40" s="164" t="s">
        <v>150</v>
      </c>
      <c r="B40" s="164"/>
      <c r="C40" s="164"/>
      <c r="D40" s="164"/>
      <c r="E40" s="164"/>
      <c r="F40" s="164"/>
      <c r="G40" s="164"/>
    </row>
    <row r="41" spans="1:7" s="152" customFormat="1" ht="50.4" customHeight="1" x14ac:dyDescent="0.3">
      <c r="A41" s="164" t="s">
        <v>151</v>
      </c>
      <c r="B41" s="164"/>
      <c r="C41" s="164"/>
      <c r="D41" s="164"/>
      <c r="E41" s="164"/>
      <c r="F41" s="164"/>
      <c r="G41" s="164"/>
    </row>
    <row r="42" spans="1:7" ht="30" customHeight="1" x14ac:dyDescent="0.3">
      <c r="A42" s="160" t="s">
        <v>122</v>
      </c>
      <c r="B42" s="160"/>
      <c r="C42" s="161"/>
      <c r="D42" s="41">
        <f>D175</f>
        <v>48000</v>
      </c>
      <c r="E42" s="151"/>
      <c r="F42" s="151"/>
      <c r="G42" s="151"/>
    </row>
    <row r="43" spans="1:7" ht="34.5" customHeight="1" x14ac:dyDescent="0.3">
      <c r="A43" s="181" t="s">
        <v>145</v>
      </c>
      <c r="B43" s="181"/>
      <c r="C43" s="181"/>
      <c r="D43" s="181"/>
      <c r="E43" s="181"/>
      <c r="F43" s="181"/>
      <c r="G43" s="181"/>
    </row>
    <row r="44" spans="1:7" ht="49.5" customHeight="1" x14ac:dyDescent="0.3">
      <c r="A44" s="189" t="s">
        <v>160</v>
      </c>
      <c r="B44" s="189"/>
      <c r="C44" s="189"/>
      <c r="D44" s="189"/>
      <c r="E44" s="189"/>
      <c r="F44" s="189"/>
      <c r="G44" s="189"/>
    </row>
    <row r="45" spans="1:7" ht="22.5" customHeight="1" x14ac:dyDescent="0.3">
      <c r="A45" s="162" t="s">
        <v>169</v>
      </c>
      <c r="B45" s="162"/>
      <c r="C45" s="162"/>
      <c r="D45" s="162"/>
      <c r="E45" s="162"/>
      <c r="F45" s="163"/>
      <c r="G45" s="42"/>
    </row>
    <row r="46" spans="1:7" x14ac:dyDescent="0.3">
      <c r="A46" s="165" t="s">
        <v>146</v>
      </c>
      <c r="B46" s="165"/>
      <c r="C46" s="165"/>
      <c r="D46" s="165"/>
      <c r="E46" s="165"/>
      <c r="F46" s="165"/>
      <c r="G46" s="165"/>
    </row>
    <row r="47" spans="1:7" s="152" customFormat="1" x14ac:dyDescent="0.3">
      <c r="A47" s="165" t="s">
        <v>170</v>
      </c>
      <c r="B47" s="165"/>
      <c r="C47" s="165"/>
      <c r="D47" s="165"/>
      <c r="E47" s="165"/>
      <c r="F47" s="165"/>
      <c r="G47" s="165"/>
    </row>
    <row r="48" spans="1:7" x14ac:dyDescent="0.3">
      <c r="A48" s="165" t="s">
        <v>171</v>
      </c>
      <c r="B48" s="165"/>
      <c r="C48" s="165"/>
      <c r="D48" s="165"/>
      <c r="E48" s="165"/>
      <c r="F48" s="165"/>
      <c r="G48" s="165"/>
    </row>
    <row r="49" spans="1:7" s="143" customFormat="1" ht="21" customHeight="1" x14ac:dyDescent="0.55000000000000004">
      <c r="A49" s="205" t="s">
        <v>21</v>
      </c>
      <c r="B49" s="205"/>
      <c r="C49" s="205"/>
      <c r="D49" s="205"/>
      <c r="E49" s="205"/>
      <c r="F49" s="205"/>
      <c r="G49" s="142"/>
    </row>
    <row r="50" spans="1:7" ht="18.75" customHeight="1" x14ac:dyDescent="0.3">
      <c r="A50" s="43" t="s">
        <v>126</v>
      </c>
      <c r="B50" s="172" t="s">
        <v>125</v>
      </c>
      <c r="C50" s="172"/>
      <c r="D50" s="172"/>
      <c r="E50" s="172"/>
      <c r="F50" s="172"/>
      <c r="G50" s="172"/>
    </row>
    <row r="51" spans="1:7" ht="18.75" customHeight="1" x14ac:dyDescent="0.3">
      <c r="A51" s="173" t="s">
        <v>154</v>
      </c>
      <c r="B51" s="174"/>
      <c r="C51" s="174"/>
      <c r="D51" s="174"/>
      <c r="E51" s="174"/>
      <c r="F51" s="174"/>
      <c r="G51" s="175"/>
    </row>
    <row r="52" spans="1:7" ht="18.75" customHeight="1" x14ac:dyDescent="0.3">
      <c r="A52" s="166" t="s">
        <v>155</v>
      </c>
      <c r="B52" s="167"/>
      <c r="C52" s="167"/>
      <c r="D52" s="167"/>
      <c r="E52" s="167"/>
      <c r="F52" s="167"/>
      <c r="G52" s="168"/>
    </row>
    <row r="53" spans="1:7" ht="18.75" customHeight="1" x14ac:dyDescent="0.3">
      <c r="A53" s="166" t="s">
        <v>156</v>
      </c>
      <c r="B53" s="167"/>
      <c r="C53" s="167"/>
      <c r="D53" s="167"/>
      <c r="E53" s="167"/>
      <c r="F53" s="167"/>
      <c r="G53" s="168"/>
    </row>
    <row r="54" spans="1:7" ht="18.75" customHeight="1" x14ac:dyDescent="0.3">
      <c r="A54" s="166" t="s">
        <v>157</v>
      </c>
      <c r="B54" s="167"/>
      <c r="C54" s="167"/>
      <c r="D54" s="167"/>
      <c r="E54" s="167"/>
      <c r="F54" s="167"/>
      <c r="G54" s="168"/>
    </row>
    <row r="55" spans="1:7" ht="18.75" customHeight="1" x14ac:dyDescent="0.3">
      <c r="A55" s="166" t="s">
        <v>158</v>
      </c>
      <c r="B55" s="167"/>
      <c r="C55" s="167"/>
      <c r="D55" s="167"/>
      <c r="E55" s="167"/>
      <c r="F55" s="167"/>
      <c r="G55" s="168"/>
    </row>
    <row r="56" spans="1:7" ht="18.75" customHeight="1" x14ac:dyDescent="0.3">
      <c r="A56" s="166" t="s">
        <v>159</v>
      </c>
      <c r="B56" s="167"/>
      <c r="C56" s="167"/>
      <c r="D56" s="167"/>
      <c r="E56" s="167"/>
      <c r="F56" s="167"/>
      <c r="G56" s="168"/>
    </row>
    <row r="57" spans="1:7" ht="13.5" hidden="1" customHeight="1" x14ac:dyDescent="0.3">
      <c r="A57" s="166"/>
      <c r="B57" s="167"/>
      <c r="C57" s="167"/>
      <c r="D57" s="167"/>
      <c r="E57" s="167"/>
      <c r="F57" s="167"/>
      <c r="G57" s="168"/>
    </row>
    <row r="58" spans="1:7" ht="8.25" hidden="1" customHeight="1" x14ac:dyDescent="0.3">
      <c r="A58" s="166"/>
      <c r="B58" s="167"/>
      <c r="C58" s="167"/>
      <c r="D58" s="167"/>
      <c r="E58" s="167"/>
      <c r="F58" s="167"/>
      <c r="G58" s="168"/>
    </row>
    <row r="59" spans="1:7" ht="23.25" customHeight="1" x14ac:dyDescent="0.3">
      <c r="A59" s="166" t="s">
        <v>184</v>
      </c>
      <c r="B59" s="167"/>
      <c r="C59" s="167"/>
      <c r="D59" s="167"/>
      <c r="E59" s="167"/>
      <c r="F59" s="167"/>
      <c r="G59" s="168"/>
    </row>
    <row r="60" spans="1:7" ht="23.25" customHeight="1" x14ac:dyDescent="0.3">
      <c r="A60" s="166"/>
      <c r="B60" s="167"/>
      <c r="C60" s="167"/>
      <c r="D60" s="167"/>
      <c r="E60" s="167"/>
      <c r="F60" s="167"/>
      <c r="G60" s="168"/>
    </row>
    <row r="61" spans="1:7" ht="23.25" customHeight="1" x14ac:dyDescent="0.3">
      <c r="A61" s="166"/>
      <c r="B61" s="167"/>
      <c r="C61" s="167"/>
      <c r="D61" s="167"/>
      <c r="E61" s="167"/>
      <c r="F61" s="167"/>
      <c r="G61" s="168"/>
    </row>
    <row r="62" spans="1:7" ht="15.75" customHeight="1" x14ac:dyDescent="0.3">
      <c r="A62" s="169"/>
      <c r="B62" s="170"/>
      <c r="C62" s="170"/>
      <c r="D62" s="170"/>
      <c r="E62" s="170"/>
      <c r="F62" s="170"/>
      <c r="G62" s="171"/>
    </row>
    <row r="63" spans="1:7" ht="24.75" customHeight="1" x14ac:dyDescent="0.45">
      <c r="A63" s="44" t="s">
        <v>127</v>
      </c>
      <c r="B63" s="159" t="s">
        <v>128</v>
      </c>
      <c r="C63" s="159"/>
      <c r="D63" s="159"/>
      <c r="E63" s="159"/>
      <c r="F63" s="159"/>
      <c r="G63" s="159"/>
    </row>
    <row r="64" spans="1:7" ht="95.25" customHeight="1" x14ac:dyDescent="0.3">
      <c r="A64" s="225" t="s">
        <v>186</v>
      </c>
      <c r="B64" s="226"/>
      <c r="C64" s="226"/>
      <c r="D64" s="226"/>
      <c r="E64" s="226"/>
      <c r="F64" s="226"/>
      <c r="G64" s="227"/>
    </row>
    <row r="65" spans="1:8" ht="53.25" customHeight="1" x14ac:dyDescent="0.3">
      <c r="A65" s="228" t="s">
        <v>138</v>
      </c>
      <c r="B65" s="229"/>
      <c r="C65" s="229"/>
      <c r="D65" s="229"/>
      <c r="E65" s="229"/>
      <c r="F65" s="229"/>
      <c r="G65" s="230"/>
    </row>
    <row r="66" spans="1:8" ht="54" customHeight="1" x14ac:dyDescent="0.3">
      <c r="A66" s="231" t="s">
        <v>139</v>
      </c>
      <c r="B66" s="232"/>
      <c r="C66" s="232"/>
      <c r="D66" s="232"/>
      <c r="E66" s="232"/>
      <c r="F66" s="232"/>
      <c r="G66" s="233"/>
    </row>
    <row r="67" spans="1:8" ht="69" customHeight="1" x14ac:dyDescent="0.3">
      <c r="A67" s="234" t="s">
        <v>185</v>
      </c>
      <c r="B67" s="235"/>
      <c r="C67" s="235"/>
      <c r="D67" s="235"/>
      <c r="E67" s="235"/>
      <c r="F67" s="235"/>
      <c r="G67" s="236"/>
    </row>
    <row r="68" spans="1:8" ht="42" x14ac:dyDescent="0.3">
      <c r="A68" s="237" t="s">
        <v>71</v>
      </c>
      <c r="B68" s="237"/>
      <c r="C68" s="45" t="s">
        <v>16</v>
      </c>
      <c r="D68" s="45" t="s">
        <v>17</v>
      </c>
      <c r="E68" s="45" t="s">
        <v>14</v>
      </c>
      <c r="F68" s="45" t="s">
        <v>15</v>
      </c>
      <c r="G68" s="45" t="s">
        <v>14</v>
      </c>
    </row>
    <row r="69" spans="1:8" ht="50.25" customHeight="1" x14ac:dyDescent="0.3">
      <c r="A69" s="46">
        <v>1</v>
      </c>
      <c r="B69" s="47" t="s">
        <v>69</v>
      </c>
      <c r="C69" s="48"/>
      <c r="D69" s="49"/>
      <c r="E69" s="50">
        <f>C69*D69</f>
        <v>0</v>
      </c>
      <c r="F69" s="50">
        <f>E69*0.34</f>
        <v>0</v>
      </c>
      <c r="G69" s="51">
        <f>E69+F69</f>
        <v>0</v>
      </c>
    </row>
    <row r="70" spans="1:8" ht="21.75" customHeight="1" x14ac:dyDescent="0.3">
      <c r="A70" s="47"/>
      <c r="B70" s="47" t="s">
        <v>70</v>
      </c>
      <c r="C70" s="47"/>
      <c r="D70" s="47"/>
      <c r="E70" s="47"/>
      <c r="F70" s="47"/>
      <c r="G70" s="51">
        <f>G69</f>
        <v>0</v>
      </c>
    </row>
    <row r="71" spans="1:8" ht="21.75" customHeight="1" x14ac:dyDescent="0.3">
      <c r="A71" s="35"/>
      <c r="B71" s="35"/>
      <c r="C71" s="35"/>
      <c r="D71" s="35"/>
      <c r="E71" s="35"/>
      <c r="F71" s="35"/>
      <c r="G71" s="35"/>
      <c r="H71" s="16"/>
    </row>
    <row r="72" spans="1:8" ht="21.6" x14ac:dyDescent="0.45">
      <c r="A72" s="52" t="s">
        <v>1</v>
      </c>
      <c r="B72" s="53" t="s">
        <v>82</v>
      </c>
    </row>
    <row r="73" spans="1:8" ht="347.25" customHeight="1" x14ac:dyDescent="0.3">
      <c r="A73" s="200" t="s">
        <v>189</v>
      </c>
      <c r="B73" s="201"/>
      <c r="C73" s="201"/>
      <c r="D73" s="201"/>
      <c r="E73" s="201"/>
      <c r="F73" s="201"/>
      <c r="G73" s="202"/>
    </row>
    <row r="74" spans="1:8" ht="45.75" customHeight="1" x14ac:dyDescent="0.3">
      <c r="A74" s="200" t="s">
        <v>172</v>
      </c>
      <c r="B74" s="201"/>
      <c r="C74" s="201"/>
      <c r="D74" s="201"/>
      <c r="E74" s="201"/>
      <c r="F74" s="201"/>
      <c r="G74" s="202"/>
    </row>
    <row r="75" spans="1:8" ht="33.6" customHeight="1" x14ac:dyDescent="0.3">
      <c r="A75" s="215" t="s">
        <v>195</v>
      </c>
      <c r="B75" s="216"/>
      <c r="C75" s="216"/>
      <c r="D75" s="216"/>
      <c r="E75" s="216"/>
      <c r="F75" s="216"/>
      <c r="G75" s="217"/>
    </row>
    <row r="76" spans="1:8" ht="28.5" customHeight="1" x14ac:dyDescent="0.3">
      <c r="A76" s="200" t="s">
        <v>190</v>
      </c>
      <c r="B76" s="201"/>
      <c r="C76" s="201"/>
      <c r="D76" s="201"/>
      <c r="E76" s="201"/>
      <c r="F76" s="201"/>
      <c r="G76" s="202"/>
    </row>
    <row r="77" spans="1:8" ht="32.25" customHeight="1" x14ac:dyDescent="0.3">
      <c r="A77" s="215" t="s">
        <v>191</v>
      </c>
      <c r="B77" s="216"/>
      <c r="C77" s="216"/>
      <c r="D77" s="216"/>
      <c r="E77" s="216"/>
      <c r="F77" s="216"/>
      <c r="G77" s="217"/>
    </row>
    <row r="78" spans="1:8" ht="18.75" customHeight="1" x14ac:dyDescent="0.3">
      <c r="A78" s="54"/>
      <c r="B78" s="54"/>
      <c r="C78" s="54"/>
      <c r="D78" s="54"/>
      <c r="E78" s="54"/>
      <c r="F78" s="54"/>
      <c r="G78" s="54"/>
    </row>
    <row r="79" spans="1:8" s="143" customFormat="1" ht="26.4" x14ac:dyDescent="0.55000000000000004">
      <c r="A79" s="142">
        <v>4</v>
      </c>
      <c r="B79" s="223" t="s">
        <v>65</v>
      </c>
      <c r="C79" s="223"/>
      <c r="D79" s="145"/>
      <c r="E79" s="145"/>
      <c r="F79" s="145"/>
      <c r="G79" s="145"/>
    </row>
    <row r="80" spans="1:8" ht="21.6" x14ac:dyDescent="0.45">
      <c r="A80" s="190" t="s">
        <v>23</v>
      </c>
      <c r="B80" s="190"/>
      <c r="C80" s="190"/>
      <c r="D80" s="190"/>
      <c r="E80" s="190"/>
      <c r="F80" s="190"/>
      <c r="G80" s="190"/>
    </row>
    <row r="81" spans="1:254" s="4" customFormat="1" x14ac:dyDescent="0.4">
      <c r="A81" s="55"/>
      <c r="B81" s="55"/>
      <c r="C81" s="56" t="s">
        <v>24</v>
      </c>
      <c r="D81" s="55"/>
      <c r="E81" s="55"/>
      <c r="F81" s="55"/>
      <c r="G81" s="55"/>
    </row>
    <row r="82" spans="1:254" s="3" customFormat="1" ht="40.799999999999997" x14ac:dyDescent="0.35">
      <c r="A82" s="57" t="s">
        <v>35</v>
      </c>
      <c r="B82" s="58" t="s">
        <v>2</v>
      </c>
      <c r="C82" s="58" t="s">
        <v>22</v>
      </c>
      <c r="D82" s="59"/>
      <c r="E82" s="59"/>
      <c r="F82" s="59"/>
      <c r="G82" s="59"/>
    </row>
    <row r="83" spans="1:254" s="5" customFormat="1" x14ac:dyDescent="0.4">
      <c r="A83" s="60">
        <v>1</v>
      </c>
      <c r="B83" s="60">
        <v>2</v>
      </c>
      <c r="C83" s="60">
        <v>3</v>
      </c>
      <c r="D83" s="61"/>
      <c r="E83" s="61"/>
      <c r="F83" s="61"/>
      <c r="G83" s="61"/>
    </row>
    <row r="84" spans="1:254" s="5" customFormat="1" ht="40.799999999999997" x14ac:dyDescent="0.4">
      <c r="A84" s="58">
        <v>1</v>
      </c>
      <c r="B84" s="62" t="s">
        <v>98</v>
      </c>
      <c r="C84" s="63"/>
      <c r="D84" s="61"/>
      <c r="E84" s="61"/>
      <c r="F84" s="61"/>
      <c r="G84" s="61"/>
    </row>
    <row r="85" spans="1:254" s="4" customFormat="1" x14ac:dyDescent="0.35">
      <c r="A85" s="65"/>
      <c r="B85" s="66" t="s">
        <v>3</v>
      </c>
      <c r="C85" s="67">
        <f>SUM(C84:C84)</f>
        <v>0</v>
      </c>
      <c r="D85" s="68"/>
      <c r="E85" s="68"/>
      <c r="F85" s="68"/>
      <c r="G85" s="68"/>
    </row>
    <row r="86" spans="1:254" s="5" customFormat="1" ht="17.25" customHeight="1" x14ac:dyDescent="0.4">
      <c r="A86" s="61"/>
      <c r="B86" s="69"/>
      <c r="C86" s="69"/>
      <c r="D86" s="61"/>
      <c r="E86" s="61"/>
      <c r="F86" s="61"/>
      <c r="G86" s="61"/>
    </row>
    <row r="87" spans="1:254" s="6" customFormat="1" ht="21.6" x14ac:dyDescent="0.45">
      <c r="A87" s="190" t="s">
        <v>25</v>
      </c>
      <c r="B87" s="190"/>
      <c r="C87" s="190"/>
      <c r="D87" s="190"/>
      <c r="E87" s="190"/>
      <c r="F87" s="190"/>
      <c r="G87" s="190"/>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197"/>
      <c r="CH87" s="197"/>
      <c r="CI87" s="197"/>
      <c r="CJ87" s="197"/>
      <c r="CK87" s="197"/>
      <c r="CL87" s="197"/>
      <c r="CM87" s="197"/>
      <c r="CN87" s="197"/>
      <c r="CO87" s="197"/>
      <c r="CP87" s="197"/>
      <c r="CQ87" s="197"/>
      <c r="CR87" s="197"/>
      <c r="CS87" s="197"/>
      <c r="CT87" s="197"/>
      <c r="CU87" s="197"/>
      <c r="CV87" s="197"/>
      <c r="CW87" s="197"/>
      <c r="CX87" s="197"/>
      <c r="CY87" s="197"/>
      <c r="CZ87" s="197"/>
      <c r="DA87" s="197"/>
      <c r="DB87" s="197"/>
      <c r="DC87" s="197"/>
      <c r="DD87" s="197"/>
      <c r="DE87" s="197"/>
      <c r="DF87" s="197"/>
      <c r="DG87" s="197"/>
      <c r="DH87" s="197"/>
      <c r="DI87" s="197"/>
      <c r="DJ87" s="197"/>
      <c r="DK87" s="197"/>
      <c r="DL87" s="197"/>
      <c r="DM87" s="197"/>
      <c r="DN87" s="197"/>
      <c r="DO87" s="197"/>
      <c r="DP87" s="197"/>
      <c r="DQ87" s="197"/>
      <c r="DR87" s="197"/>
      <c r="DS87" s="197"/>
      <c r="DT87" s="197"/>
      <c r="DU87" s="197"/>
      <c r="DV87" s="197"/>
      <c r="DW87" s="197"/>
      <c r="DX87" s="197"/>
      <c r="DY87" s="197"/>
      <c r="DZ87" s="197"/>
      <c r="EA87" s="197"/>
      <c r="EB87" s="197"/>
      <c r="EC87" s="197"/>
      <c r="ED87" s="197"/>
      <c r="EE87" s="197"/>
      <c r="EF87" s="197"/>
      <c r="EG87" s="197"/>
      <c r="EH87" s="197"/>
      <c r="EI87" s="197"/>
      <c r="EJ87" s="197"/>
      <c r="EK87" s="197"/>
      <c r="EL87" s="197"/>
      <c r="EM87" s="197"/>
      <c r="EN87" s="197"/>
      <c r="EO87" s="197"/>
      <c r="EP87" s="197"/>
      <c r="EQ87" s="197"/>
      <c r="ER87" s="197"/>
      <c r="ES87" s="197"/>
      <c r="ET87" s="197"/>
      <c r="EU87" s="197"/>
      <c r="EV87" s="197"/>
      <c r="EW87" s="197"/>
      <c r="EX87" s="197"/>
      <c r="EY87" s="197"/>
      <c r="EZ87" s="197"/>
      <c r="FA87" s="197"/>
      <c r="FB87" s="197"/>
      <c r="FC87" s="197"/>
      <c r="FD87" s="197"/>
      <c r="FE87" s="197"/>
      <c r="FF87" s="197"/>
      <c r="FG87" s="197"/>
      <c r="FH87" s="197"/>
      <c r="FI87" s="197"/>
      <c r="FJ87" s="197"/>
      <c r="FK87" s="197"/>
      <c r="FL87" s="197"/>
      <c r="FM87" s="197"/>
      <c r="FN87" s="197"/>
      <c r="FO87" s="197"/>
      <c r="FP87" s="197"/>
      <c r="FQ87" s="197"/>
      <c r="FR87" s="197"/>
      <c r="FS87" s="197"/>
      <c r="FT87" s="197"/>
      <c r="FU87" s="197"/>
      <c r="FV87" s="197"/>
      <c r="FW87" s="197"/>
      <c r="FX87" s="197"/>
      <c r="FY87" s="197"/>
      <c r="FZ87" s="197"/>
      <c r="GA87" s="197"/>
      <c r="GB87" s="197"/>
      <c r="GC87" s="197"/>
      <c r="GD87" s="197"/>
      <c r="GE87" s="197"/>
      <c r="GF87" s="197"/>
      <c r="GG87" s="197"/>
      <c r="GH87" s="197"/>
      <c r="GI87" s="197"/>
      <c r="GJ87" s="197"/>
      <c r="GK87" s="197"/>
      <c r="GL87" s="197"/>
      <c r="GM87" s="197"/>
      <c r="GN87" s="197"/>
      <c r="GO87" s="197"/>
      <c r="GP87" s="197"/>
      <c r="GQ87" s="197"/>
      <c r="GR87" s="197"/>
      <c r="GS87" s="197"/>
      <c r="GT87" s="197"/>
      <c r="GU87" s="197"/>
      <c r="GV87" s="197"/>
      <c r="GW87" s="197"/>
      <c r="GX87" s="197"/>
      <c r="GY87" s="197"/>
      <c r="GZ87" s="197"/>
      <c r="HA87" s="197"/>
      <c r="HB87" s="197"/>
      <c r="HC87" s="197"/>
      <c r="HD87" s="197"/>
      <c r="HE87" s="197"/>
      <c r="HF87" s="197"/>
      <c r="HG87" s="197"/>
      <c r="HH87" s="197"/>
      <c r="HI87" s="197"/>
      <c r="HJ87" s="197"/>
      <c r="HK87" s="197"/>
      <c r="HL87" s="197"/>
      <c r="HM87" s="197"/>
      <c r="HN87" s="197"/>
      <c r="HO87" s="197"/>
      <c r="HP87" s="197"/>
      <c r="HQ87" s="197"/>
      <c r="HR87" s="197"/>
      <c r="HS87" s="197"/>
      <c r="HT87" s="197"/>
      <c r="HU87" s="197"/>
      <c r="HV87" s="197"/>
      <c r="HW87" s="197"/>
      <c r="HX87" s="197"/>
      <c r="HY87" s="197"/>
      <c r="HZ87" s="197"/>
      <c r="IA87" s="197"/>
      <c r="IB87" s="197"/>
      <c r="IC87" s="197"/>
      <c r="ID87" s="197"/>
      <c r="IE87" s="197"/>
      <c r="IF87" s="197"/>
      <c r="IG87" s="197"/>
      <c r="IH87" s="197"/>
      <c r="II87" s="197"/>
      <c r="IJ87" s="197"/>
      <c r="IK87" s="197"/>
      <c r="IL87" s="197"/>
      <c r="IM87" s="197"/>
      <c r="IN87" s="197"/>
      <c r="IO87" s="197"/>
      <c r="IP87" s="197"/>
      <c r="IQ87" s="197"/>
      <c r="IR87" s="197"/>
      <c r="IS87" s="197"/>
      <c r="IT87" s="197"/>
    </row>
    <row r="88" spans="1:254" s="4" customFormat="1" x14ac:dyDescent="0.4">
      <c r="A88" s="70"/>
      <c r="B88" s="70"/>
      <c r="C88" s="70"/>
      <c r="D88" s="71" t="s">
        <v>27</v>
      </c>
      <c r="E88" s="70"/>
      <c r="F88" s="68"/>
      <c r="G88" s="68"/>
    </row>
    <row r="89" spans="1:254" s="4" customFormat="1" ht="20.399999999999999" x14ac:dyDescent="0.35">
      <c r="A89" s="198" t="s">
        <v>35</v>
      </c>
      <c r="B89" s="198" t="s">
        <v>4</v>
      </c>
      <c r="C89" s="198" t="s">
        <v>22</v>
      </c>
      <c r="D89" s="191" t="s">
        <v>26</v>
      </c>
      <c r="E89" s="191"/>
      <c r="F89" s="191"/>
      <c r="G89" s="68"/>
    </row>
    <row r="90" spans="1:254" s="4" customFormat="1" ht="123" x14ac:dyDescent="0.35">
      <c r="A90" s="199"/>
      <c r="B90" s="199"/>
      <c r="C90" s="199"/>
      <c r="D90" s="58" t="s">
        <v>86</v>
      </c>
      <c r="E90" s="58" t="s">
        <v>129</v>
      </c>
      <c r="F90" s="58" t="s">
        <v>85</v>
      </c>
      <c r="G90" s="68"/>
    </row>
    <row r="91" spans="1:254" s="4" customFormat="1" x14ac:dyDescent="0.35">
      <c r="A91" s="72">
        <v>1</v>
      </c>
      <c r="B91" s="73">
        <v>2</v>
      </c>
      <c r="C91" s="73">
        <v>3</v>
      </c>
      <c r="D91" s="73">
        <v>4</v>
      </c>
      <c r="E91" s="73">
        <v>5</v>
      </c>
      <c r="F91" s="73">
        <v>6</v>
      </c>
      <c r="G91" s="68"/>
    </row>
    <row r="92" spans="1:254" s="4" customFormat="1" ht="46.5" customHeight="1" x14ac:dyDescent="0.35">
      <c r="A92" s="58">
        <v>1</v>
      </c>
      <c r="B92" s="74" t="s">
        <v>77</v>
      </c>
      <c r="C92" s="63"/>
      <c r="D92" s="63"/>
      <c r="E92" s="75">
        <f>IF(D92=0,0,D92/$D$100)</f>
        <v>0</v>
      </c>
      <c r="F92" s="76">
        <f>C92-D92</f>
        <v>0</v>
      </c>
      <c r="G92" s="68"/>
    </row>
    <row r="93" spans="1:254" s="4" customFormat="1" ht="46.5" customHeight="1" x14ac:dyDescent="0.35">
      <c r="A93" s="58">
        <v>2</v>
      </c>
      <c r="B93" s="62" t="s">
        <v>98</v>
      </c>
      <c r="C93" s="76">
        <f>C84</f>
        <v>0</v>
      </c>
      <c r="D93" s="63"/>
      <c r="E93" s="75">
        <f t="shared" ref="E93:E94" si="0">IF(D93=0,0,D93/$D$100)</f>
        <v>0</v>
      </c>
      <c r="F93" s="76">
        <f t="shared" ref="F93:F94" si="1">C93-D93</f>
        <v>0</v>
      </c>
      <c r="G93" s="68"/>
    </row>
    <row r="94" spans="1:254" s="4" customFormat="1" ht="46.5" customHeight="1" x14ac:dyDescent="0.35">
      <c r="A94" s="58"/>
      <c r="B94" s="62" t="s">
        <v>136</v>
      </c>
      <c r="C94" s="76">
        <f>C128</f>
        <v>2000</v>
      </c>
      <c r="D94" s="63"/>
      <c r="E94" s="75">
        <f t="shared" si="0"/>
        <v>0</v>
      </c>
      <c r="F94" s="76">
        <f t="shared" si="1"/>
        <v>2000</v>
      </c>
      <c r="G94" s="68"/>
    </row>
    <row r="95" spans="1:254" s="4" customFormat="1" ht="46.5" customHeight="1" x14ac:dyDescent="0.35">
      <c r="A95" s="58">
        <v>4</v>
      </c>
      <c r="B95" s="62" t="s">
        <v>100</v>
      </c>
      <c r="C95" s="76">
        <f>D121</f>
        <v>359499</v>
      </c>
      <c r="D95" s="63">
        <v>350000</v>
      </c>
      <c r="E95" s="75">
        <f>IF(D95=0,0,D95/$D$100)</f>
        <v>1</v>
      </c>
      <c r="F95" s="76">
        <f t="shared" ref="F95:F99" si="2">C95-D95</f>
        <v>9499</v>
      </c>
      <c r="G95" s="68"/>
    </row>
    <row r="96" spans="1:254" s="4" customFormat="1" ht="46.5" customHeight="1" x14ac:dyDescent="0.35">
      <c r="A96" s="58">
        <v>5</v>
      </c>
      <c r="B96" s="62" t="s">
        <v>28</v>
      </c>
      <c r="C96" s="76">
        <f>F141</f>
        <v>2400</v>
      </c>
      <c r="D96" s="63"/>
      <c r="E96" s="75">
        <f>IF(D96=0,0,D96/$D$100)</f>
        <v>0</v>
      </c>
      <c r="F96" s="76">
        <f t="shared" si="2"/>
        <v>2400</v>
      </c>
      <c r="G96" s="68"/>
    </row>
    <row r="97" spans="1:254" s="4" customFormat="1" ht="46.5" customHeight="1" x14ac:dyDescent="0.35">
      <c r="A97" s="58">
        <v>3</v>
      </c>
      <c r="B97" s="62" t="s">
        <v>99</v>
      </c>
      <c r="C97" s="76">
        <f>C85-C84</f>
        <v>0</v>
      </c>
      <c r="D97" s="63"/>
      <c r="E97" s="75">
        <f>IF(D97=0,0,D97/$D$100)</f>
        <v>0</v>
      </c>
      <c r="F97" s="76">
        <f>C97-D97</f>
        <v>0</v>
      </c>
      <c r="G97" s="68"/>
    </row>
    <row r="98" spans="1:254" s="4" customFormat="1" ht="46.5" customHeight="1" x14ac:dyDescent="0.35">
      <c r="A98" s="58">
        <v>6</v>
      </c>
      <c r="B98" s="62" t="s">
        <v>76</v>
      </c>
      <c r="C98" s="76">
        <f>G70</f>
        <v>0</v>
      </c>
      <c r="D98" s="63"/>
      <c r="E98" s="75">
        <f>IF(D98=0,0,D98/$D$100)</f>
        <v>0</v>
      </c>
      <c r="F98" s="76">
        <f t="shared" si="2"/>
        <v>0</v>
      </c>
      <c r="G98" s="68"/>
    </row>
    <row r="99" spans="1:254" s="4" customFormat="1" ht="46.5" customHeight="1" x14ac:dyDescent="0.35">
      <c r="A99" s="58">
        <v>7</v>
      </c>
      <c r="B99" s="62" t="s">
        <v>78</v>
      </c>
      <c r="C99" s="76">
        <f>C131-C128</f>
        <v>2600</v>
      </c>
      <c r="D99" s="63"/>
      <c r="E99" s="75">
        <f>IF(D99=0,0,D99/$D$100)</f>
        <v>0</v>
      </c>
      <c r="F99" s="76">
        <f t="shared" si="2"/>
        <v>2600</v>
      </c>
      <c r="G99" s="68"/>
    </row>
    <row r="100" spans="1:254" s="3" customFormat="1" ht="46.5" customHeight="1" x14ac:dyDescent="0.25">
      <c r="A100" s="77"/>
      <c r="B100" s="64" t="s">
        <v>6</v>
      </c>
      <c r="C100" s="76">
        <f>SUM(C92:C99)</f>
        <v>366499</v>
      </c>
      <c r="D100" s="76">
        <f>SUM(D92:D99)</f>
        <v>350000</v>
      </c>
      <c r="E100" s="75">
        <v>1</v>
      </c>
      <c r="F100" s="76">
        <f>SUM(F92:F99)</f>
        <v>16499</v>
      </c>
      <c r="G100" s="59"/>
    </row>
    <row r="101" spans="1:254" s="7" customFormat="1" ht="15.75" customHeight="1" x14ac:dyDescent="0.25">
      <c r="A101" s="78"/>
      <c r="B101" s="78"/>
      <c r="C101" s="78"/>
      <c r="D101" s="78"/>
      <c r="E101" s="78"/>
      <c r="F101" s="78"/>
      <c r="G101" s="78"/>
    </row>
    <row r="102" spans="1:254" s="7" customFormat="1" ht="41.25" customHeight="1" x14ac:dyDescent="0.25">
      <c r="A102" s="79"/>
      <c r="B102" s="224" t="s">
        <v>140</v>
      </c>
      <c r="C102" s="224"/>
      <c r="D102" s="224"/>
      <c r="E102" s="224"/>
      <c r="F102" s="224"/>
      <c r="G102" s="78"/>
    </row>
    <row r="103" spans="1:254" s="7" customFormat="1" ht="51.75" customHeight="1" x14ac:dyDescent="0.25">
      <c r="A103" s="79"/>
      <c r="B103" s="187" t="s">
        <v>93</v>
      </c>
      <c r="C103" s="187"/>
      <c r="D103" s="187"/>
      <c r="E103" s="187"/>
      <c r="F103" s="187"/>
      <c r="G103" s="78"/>
    </row>
    <row r="104" spans="1:254" s="7" customFormat="1" ht="51.75" customHeight="1" x14ac:dyDescent="0.25">
      <c r="A104" s="79"/>
      <c r="B104" s="187" t="s">
        <v>94</v>
      </c>
      <c r="C104" s="187"/>
      <c r="D104" s="187"/>
      <c r="E104" s="187"/>
      <c r="F104" s="187"/>
      <c r="G104" s="78"/>
    </row>
    <row r="105" spans="1:254" s="7" customFormat="1" ht="51.75" customHeight="1" x14ac:dyDescent="0.25">
      <c r="A105" s="79"/>
      <c r="B105" s="187" t="s">
        <v>95</v>
      </c>
      <c r="C105" s="187"/>
      <c r="D105" s="187"/>
      <c r="E105" s="187"/>
      <c r="F105" s="187"/>
      <c r="G105" s="78"/>
    </row>
    <row r="106" spans="1:254" s="7" customFormat="1" ht="51.75" customHeight="1" x14ac:dyDescent="0.25">
      <c r="A106" s="79"/>
      <c r="B106" s="187" t="s">
        <v>97</v>
      </c>
      <c r="C106" s="187"/>
      <c r="D106" s="187"/>
      <c r="E106" s="187"/>
      <c r="F106" s="187"/>
      <c r="G106" s="78"/>
    </row>
    <row r="107" spans="1:254" s="7" customFormat="1" ht="51.75" customHeight="1" x14ac:dyDescent="0.25">
      <c r="A107" s="79"/>
      <c r="B107" s="187" t="s">
        <v>96</v>
      </c>
      <c r="C107" s="187"/>
      <c r="D107" s="187"/>
      <c r="E107" s="187"/>
      <c r="F107" s="187"/>
      <c r="G107" s="78"/>
    </row>
    <row r="108" spans="1:254" s="7" customFormat="1" ht="16.2" customHeight="1" x14ac:dyDescent="0.25">
      <c r="A108" s="79"/>
      <c r="B108" s="187"/>
      <c r="C108" s="187"/>
      <c r="D108" s="187"/>
      <c r="E108" s="187"/>
      <c r="F108" s="187"/>
      <c r="G108" s="78"/>
    </row>
    <row r="109" spans="1:254" s="7" customFormat="1" ht="15.75" customHeight="1" x14ac:dyDescent="0.25">
      <c r="A109" s="78"/>
      <c r="B109" s="78"/>
      <c r="C109" s="78"/>
      <c r="D109" s="78"/>
      <c r="E109" s="78"/>
      <c r="F109" s="78"/>
      <c r="G109" s="78"/>
    </row>
    <row r="110" spans="1:254" s="6" customFormat="1" ht="21.6" x14ac:dyDescent="0.45">
      <c r="A110" s="190" t="s">
        <v>102</v>
      </c>
      <c r="B110" s="190"/>
      <c r="C110" s="190"/>
      <c r="D110" s="190"/>
      <c r="E110" s="190"/>
      <c r="F110" s="190"/>
      <c r="G110" s="190"/>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7"/>
      <c r="AI110" s="197"/>
      <c r="AJ110" s="197"/>
      <c r="AK110" s="197"/>
      <c r="AL110" s="197"/>
      <c r="AM110" s="197"/>
      <c r="AN110" s="197"/>
      <c r="AO110" s="197"/>
      <c r="AP110" s="197"/>
      <c r="AQ110" s="197"/>
      <c r="AR110" s="197"/>
      <c r="AS110" s="197"/>
      <c r="AT110" s="197"/>
      <c r="AU110" s="197"/>
      <c r="AV110" s="197"/>
      <c r="AW110" s="197"/>
      <c r="AX110" s="197"/>
      <c r="AY110" s="197"/>
      <c r="AZ110" s="197"/>
      <c r="BA110" s="197"/>
      <c r="BB110" s="197"/>
      <c r="BC110" s="197"/>
      <c r="BD110" s="197"/>
      <c r="BE110" s="197"/>
      <c r="BF110" s="197"/>
      <c r="BG110" s="197"/>
      <c r="BH110" s="197"/>
      <c r="BI110" s="197"/>
      <c r="BJ110" s="197"/>
      <c r="BK110" s="197"/>
      <c r="BL110" s="197"/>
      <c r="BM110" s="197"/>
      <c r="BN110" s="197"/>
      <c r="BO110" s="197"/>
      <c r="BP110" s="197"/>
      <c r="BQ110" s="197"/>
      <c r="BR110" s="197"/>
      <c r="BS110" s="197"/>
      <c r="BT110" s="197"/>
      <c r="BU110" s="197"/>
      <c r="BV110" s="197"/>
      <c r="BW110" s="197"/>
      <c r="BX110" s="197"/>
      <c r="BY110" s="197"/>
      <c r="BZ110" s="197"/>
      <c r="CA110" s="197"/>
      <c r="CB110" s="197"/>
      <c r="CC110" s="197"/>
      <c r="CD110" s="197"/>
      <c r="CE110" s="197"/>
      <c r="CF110" s="197"/>
      <c r="CG110" s="197"/>
      <c r="CH110" s="197"/>
      <c r="CI110" s="197"/>
      <c r="CJ110" s="197"/>
      <c r="CK110" s="197"/>
      <c r="CL110" s="197"/>
      <c r="CM110" s="197"/>
      <c r="CN110" s="197"/>
      <c r="CO110" s="197"/>
      <c r="CP110" s="197"/>
      <c r="CQ110" s="197"/>
      <c r="CR110" s="197"/>
      <c r="CS110" s="197"/>
      <c r="CT110" s="197"/>
      <c r="CU110" s="197"/>
      <c r="CV110" s="197"/>
      <c r="CW110" s="197"/>
      <c r="CX110" s="197"/>
      <c r="CY110" s="197"/>
      <c r="CZ110" s="197"/>
      <c r="DA110" s="197"/>
      <c r="DB110" s="197"/>
      <c r="DC110" s="197"/>
      <c r="DD110" s="197"/>
      <c r="DE110" s="197"/>
      <c r="DF110" s="197"/>
      <c r="DG110" s="197"/>
      <c r="DH110" s="197"/>
      <c r="DI110" s="197"/>
      <c r="DJ110" s="197"/>
      <c r="DK110" s="197"/>
      <c r="DL110" s="197"/>
      <c r="DM110" s="197"/>
      <c r="DN110" s="197"/>
      <c r="DO110" s="197"/>
      <c r="DP110" s="197"/>
      <c r="DQ110" s="197"/>
      <c r="DR110" s="197"/>
      <c r="DS110" s="197"/>
      <c r="DT110" s="197"/>
      <c r="DU110" s="197"/>
      <c r="DV110" s="197"/>
      <c r="DW110" s="197"/>
      <c r="DX110" s="197"/>
      <c r="DY110" s="197"/>
      <c r="DZ110" s="197"/>
      <c r="EA110" s="197"/>
      <c r="EB110" s="197"/>
      <c r="EC110" s="197"/>
      <c r="ED110" s="197"/>
      <c r="EE110" s="197"/>
      <c r="EF110" s="197"/>
      <c r="EG110" s="197"/>
      <c r="EH110" s="197"/>
      <c r="EI110" s="197"/>
      <c r="EJ110" s="197"/>
      <c r="EK110" s="197"/>
      <c r="EL110" s="197"/>
      <c r="EM110" s="197"/>
      <c r="EN110" s="197"/>
      <c r="EO110" s="197"/>
      <c r="EP110" s="197"/>
      <c r="EQ110" s="197"/>
      <c r="ER110" s="197"/>
      <c r="ES110" s="197"/>
      <c r="ET110" s="197"/>
      <c r="EU110" s="197"/>
      <c r="EV110" s="197"/>
      <c r="EW110" s="197"/>
      <c r="EX110" s="197"/>
      <c r="EY110" s="197"/>
      <c r="EZ110" s="197"/>
      <c r="FA110" s="197"/>
      <c r="FB110" s="197"/>
      <c r="FC110" s="197"/>
      <c r="FD110" s="197"/>
      <c r="FE110" s="197"/>
      <c r="FF110" s="197"/>
      <c r="FG110" s="197"/>
      <c r="FH110" s="197"/>
      <c r="FI110" s="197"/>
      <c r="FJ110" s="197"/>
      <c r="FK110" s="197"/>
      <c r="FL110" s="197"/>
      <c r="FM110" s="197"/>
      <c r="FN110" s="197"/>
      <c r="FO110" s="197"/>
      <c r="FP110" s="197"/>
      <c r="FQ110" s="197"/>
      <c r="FR110" s="197"/>
      <c r="FS110" s="197"/>
      <c r="FT110" s="197"/>
      <c r="FU110" s="197"/>
      <c r="FV110" s="197"/>
      <c r="FW110" s="197"/>
      <c r="FX110" s="197"/>
      <c r="FY110" s="197"/>
      <c r="FZ110" s="197"/>
      <c r="GA110" s="197"/>
      <c r="GB110" s="197"/>
      <c r="GC110" s="197"/>
      <c r="GD110" s="197"/>
      <c r="GE110" s="197"/>
      <c r="GF110" s="197"/>
      <c r="GG110" s="197"/>
      <c r="GH110" s="197"/>
      <c r="GI110" s="197"/>
      <c r="GJ110" s="197"/>
      <c r="GK110" s="197"/>
      <c r="GL110" s="197"/>
      <c r="GM110" s="197"/>
      <c r="GN110" s="197"/>
      <c r="GO110" s="197"/>
      <c r="GP110" s="197"/>
      <c r="GQ110" s="197"/>
      <c r="GR110" s="197"/>
      <c r="GS110" s="197"/>
      <c r="GT110" s="197"/>
      <c r="GU110" s="197"/>
      <c r="GV110" s="197"/>
      <c r="GW110" s="197"/>
      <c r="GX110" s="197"/>
      <c r="GY110" s="197"/>
      <c r="GZ110" s="197"/>
      <c r="HA110" s="197"/>
      <c r="HB110" s="197"/>
      <c r="HC110" s="197"/>
      <c r="HD110" s="197"/>
      <c r="HE110" s="197"/>
      <c r="HF110" s="197"/>
      <c r="HG110" s="197"/>
      <c r="HH110" s="197"/>
      <c r="HI110" s="197"/>
      <c r="HJ110" s="197"/>
      <c r="HK110" s="197"/>
      <c r="HL110" s="197"/>
      <c r="HM110" s="197"/>
      <c r="HN110" s="197"/>
      <c r="HO110" s="197"/>
      <c r="HP110" s="197"/>
      <c r="HQ110" s="197"/>
      <c r="HR110" s="197"/>
      <c r="HS110" s="197"/>
      <c r="HT110" s="197"/>
      <c r="HU110" s="197"/>
      <c r="HV110" s="197"/>
      <c r="HW110" s="197"/>
      <c r="HX110" s="197"/>
      <c r="HY110" s="197"/>
      <c r="HZ110" s="197"/>
      <c r="IA110" s="197"/>
      <c r="IB110" s="197"/>
      <c r="IC110" s="197"/>
      <c r="ID110" s="197"/>
      <c r="IE110" s="197"/>
      <c r="IF110" s="197"/>
      <c r="IG110" s="197"/>
      <c r="IH110" s="197"/>
      <c r="II110" s="197"/>
      <c r="IJ110" s="197"/>
      <c r="IK110" s="197"/>
      <c r="IL110" s="197"/>
      <c r="IM110" s="197"/>
      <c r="IN110" s="197"/>
      <c r="IO110" s="197"/>
      <c r="IP110" s="197"/>
      <c r="IQ110" s="197"/>
      <c r="IR110" s="197"/>
      <c r="IS110" s="197"/>
      <c r="IT110" s="197"/>
    </row>
    <row r="111" spans="1:254" s="6" customFormat="1" x14ac:dyDescent="0.25">
      <c r="A111" s="54"/>
      <c r="B111" s="80" t="s">
        <v>101</v>
      </c>
      <c r="C111" s="54"/>
      <c r="D111" s="54"/>
      <c r="E111" s="54"/>
      <c r="F111" s="54"/>
      <c r="G111" s="54"/>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c r="HN111" s="17"/>
      <c r="HO111" s="17"/>
      <c r="HP111" s="17"/>
      <c r="HQ111" s="17"/>
      <c r="HR111" s="17"/>
      <c r="HS111" s="17"/>
      <c r="HT111" s="17"/>
      <c r="HU111" s="17"/>
      <c r="HV111" s="17"/>
      <c r="HW111" s="17"/>
      <c r="HX111" s="17"/>
      <c r="HY111" s="17"/>
      <c r="HZ111" s="17"/>
      <c r="IA111" s="17"/>
      <c r="IB111" s="17"/>
      <c r="IC111" s="17"/>
      <c r="ID111" s="17"/>
      <c r="IE111" s="17"/>
      <c r="IF111" s="17"/>
      <c r="IG111" s="17"/>
      <c r="IH111" s="17"/>
      <c r="II111" s="17"/>
      <c r="IJ111" s="17"/>
      <c r="IK111" s="17"/>
      <c r="IL111" s="17"/>
      <c r="IM111" s="17"/>
      <c r="IN111" s="17"/>
      <c r="IO111" s="17"/>
      <c r="IP111" s="17"/>
      <c r="IQ111" s="17"/>
      <c r="IR111" s="17"/>
      <c r="IS111" s="17"/>
      <c r="IT111" s="17"/>
    </row>
    <row r="112" spans="1:254" s="6" customFormat="1" x14ac:dyDescent="0.25">
      <c r="A112" s="54"/>
      <c r="B112" s="80" t="s">
        <v>87</v>
      </c>
      <c r="C112" s="54"/>
      <c r="D112" s="54"/>
      <c r="E112" s="54"/>
      <c r="F112" s="54"/>
      <c r="G112" s="54"/>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c r="HB112" s="17"/>
      <c r="HC112" s="17"/>
      <c r="HD112" s="17"/>
      <c r="HE112" s="17"/>
      <c r="HF112" s="17"/>
      <c r="HG112" s="17"/>
      <c r="HH112" s="17"/>
      <c r="HI112" s="17"/>
      <c r="HJ112" s="17"/>
      <c r="HK112" s="17"/>
      <c r="HL112" s="17"/>
      <c r="HM112" s="17"/>
      <c r="HN112" s="17"/>
      <c r="HO112" s="17"/>
      <c r="HP112" s="17"/>
      <c r="HQ112" s="17"/>
      <c r="HR112" s="17"/>
      <c r="HS112" s="17"/>
      <c r="HT112" s="17"/>
      <c r="HU112" s="17"/>
      <c r="HV112" s="17"/>
      <c r="HW112" s="17"/>
      <c r="HX112" s="17"/>
      <c r="HY112" s="17"/>
      <c r="HZ112" s="17"/>
      <c r="IA112" s="17"/>
      <c r="IB112" s="17"/>
      <c r="IC112" s="17"/>
      <c r="ID112" s="17"/>
      <c r="IE112" s="17"/>
      <c r="IF112" s="17"/>
      <c r="IG112" s="17"/>
      <c r="IH112" s="17"/>
      <c r="II112" s="17"/>
      <c r="IJ112" s="17"/>
      <c r="IK112" s="17"/>
      <c r="IL112" s="17"/>
      <c r="IM112" s="17"/>
      <c r="IN112" s="17"/>
      <c r="IO112" s="17"/>
      <c r="IP112" s="17"/>
      <c r="IQ112" s="17"/>
      <c r="IR112" s="17"/>
      <c r="IS112" s="17"/>
      <c r="IT112" s="17"/>
    </row>
    <row r="113" spans="1:254" s="4" customFormat="1" ht="21.6" thickBot="1" x14ac:dyDescent="0.45">
      <c r="A113" s="81"/>
      <c r="B113" s="81"/>
      <c r="C113" s="81"/>
      <c r="D113" s="71" t="s">
        <v>29</v>
      </c>
      <c r="E113" s="68"/>
      <c r="F113" s="68"/>
      <c r="G113" s="68"/>
    </row>
    <row r="114" spans="1:254" s="8" customFormat="1" ht="61.2" x14ac:dyDescent="0.25">
      <c r="A114" s="82" t="s">
        <v>35</v>
      </c>
      <c r="B114" s="83" t="s">
        <v>30</v>
      </c>
      <c r="C114" s="84" t="s">
        <v>31</v>
      </c>
      <c r="D114" s="84" t="s">
        <v>32</v>
      </c>
      <c r="E114" s="85"/>
      <c r="F114" s="85"/>
      <c r="G114" s="85"/>
    </row>
    <row r="115" spans="1:254" s="4" customFormat="1" x14ac:dyDescent="0.4">
      <c r="A115" s="86">
        <v>1</v>
      </c>
      <c r="B115" s="87">
        <v>2</v>
      </c>
      <c r="C115" s="60">
        <v>3</v>
      </c>
      <c r="D115" s="60">
        <v>4</v>
      </c>
      <c r="E115" s="88"/>
      <c r="F115" s="68"/>
      <c r="G115" s="68"/>
    </row>
    <row r="116" spans="1:254" s="9" customFormat="1" ht="24" customHeight="1" x14ac:dyDescent="0.35">
      <c r="A116" s="89">
        <v>1</v>
      </c>
      <c r="B116" s="90" t="s">
        <v>174</v>
      </c>
      <c r="C116" s="91" t="s">
        <v>144</v>
      </c>
      <c r="D116" s="92">
        <v>218999</v>
      </c>
      <c r="E116" s="88"/>
      <c r="F116" s="68"/>
      <c r="G116" s="68"/>
    </row>
    <row r="117" spans="1:254" s="9" customFormat="1" ht="24" customHeight="1" x14ac:dyDescent="0.35">
      <c r="A117" s="89">
        <v>2</v>
      </c>
      <c r="B117" s="90" t="s">
        <v>175</v>
      </c>
      <c r="C117" s="91" t="s">
        <v>144</v>
      </c>
      <c r="D117" s="92">
        <v>50300</v>
      </c>
      <c r="E117" s="88"/>
      <c r="F117" s="68"/>
      <c r="G117" s="68"/>
    </row>
    <row r="118" spans="1:254" s="9" customFormat="1" ht="24" customHeight="1" x14ac:dyDescent="0.35">
      <c r="A118" s="89">
        <v>3</v>
      </c>
      <c r="B118" s="90" t="s">
        <v>176</v>
      </c>
      <c r="C118" s="91" t="s">
        <v>144</v>
      </c>
      <c r="D118" s="92">
        <v>13100</v>
      </c>
      <c r="E118" s="88"/>
      <c r="F118" s="68"/>
      <c r="G118" s="68"/>
    </row>
    <row r="119" spans="1:254" s="9" customFormat="1" ht="53.4" customHeight="1" x14ac:dyDescent="0.35">
      <c r="A119" s="89">
        <v>4</v>
      </c>
      <c r="B119" s="90" t="s">
        <v>192</v>
      </c>
      <c r="C119" s="91" t="s">
        <v>144</v>
      </c>
      <c r="D119" s="92">
        <v>39000</v>
      </c>
      <c r="E119" s="88"/>
      <c r="F119" s="68"/>
      <c r="G119" s="68"/>
    </row>
    <row r="120" spans="1:254" s="9" customFormat="1" ht="36" customHeight="1" x14ac:dyDescent="0.35">
      <c r="A120" s="89">
        <v>5</v>
      </c>
      <c r="B120" s="90" t="s">
        <v>177</v>
      </c>
      <c r="C120" s="91" t="s">
        <v>144</v>
      </c>
      <c r="D120" s="92">
        <v>38100</v>
      </c>
      <c r="E120" s="88"/>
      <c r="F120" s="68"/>
      <c r="G120" s="68"/>
    </row>
    <row r="121" spans="1:254" s="4" customFormat="1" x14ac:dyDescent="0.4">
      <c r="A121" s="93"/>
      <c r="B121" s="66" t="s">
        <v>18</v>
      </c>
      <c r="C121" s="93"/>
      <c r="D121" s="94">
        <f>SUM(D116:D120)</f>
        <v>359499</v>
      </c>
      <c r="E121" s="68"/>
      <c r="F121" s="68"/>
      <c r="G121" s="68"/>
    </row>
    <row r="122" spans="1:254" s="6" customFormat="1" x14ac:dyDescent="0.35">
      <c r="A122" s="95"/>
      <c r="B122" s="96"/>
      <c r="C122" s="88"/>
      <c r="D122" s="88"/>
      <c r="E122" s="97"/>
      <c r="F122" s="97"/>
      <c r="G122" s="97"/>
    </row>
    <row r="123" spans="1:254" s="6" customFormat="1" ht="18" customHeight="1" x14ac:dyDescent="0.45">
      <c r="A123" s="190" t="s">
        <v>103</v>
      </c>
      <c r="B123" s="190"/>
      <c r="C123" s="190"/>
      <c r="D123" s="190"/>
      <c r="E123" s="190"/>
      <c r="F123" s="190"/>
      <c r="G123" s="190"/>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c r="AK123" s="197"/>
      <c r="AL123" s="197"/>
      <c r="AM123" s="197"/>
      <c r="AN123" s="197"/>
      <c r="AO123" s="197"/>
      <c r="AP123" s="197"/>
      <c r="AQ123" s="197"/>
      <c r="AR123" s="197"/>
      <c r="AS123" s="197"/>
      <c r="AT123" s="197"/>
      <c r="AU123" s="197"/>
      <c r="AV123" s="197"/>
      <c r="AW123" s="197"/>
      <c r="AX123" s="197"/>
      <c r="AY123" s="197"/>
      <c r="AZ123" s="197"/>
      <c r="BA123" s="197"/>
      <c r="BB123" s="197"/>
      <c r="BC123" s="197"/>
      <c r="BD123" s="197"/>
      <c r="BE123" s="197"/>
      <c r="BF123" s="197"/>
      <c r="BG123" s="197"/>
      <c r="BH123" s="197"/>
      <c r="BI123" s="197"/>
      <c r="BJ123" s="197"/>
      <c r="BK123" s="197"/>
      <c r="BL123" s="197"/>
      <c r="BM123" s="197"/>
      <c r="BN123" s="197"/>
      <c r="BO123" s="197"/>
      <c r="BP123" s="197"/>
      <c r="BQ123" s="197"/>
      <c r="BR123" s="197"/>
      <c r="BS123" s="197"/>
      <c r="BT123" s="197"/>
      <c r="BU123" s="197"/>
      <c r="BV123" s="197"/>
      <c r="BW123" s="197"/>
      <c r="BX123" s="197"/>
      <c r="BY123" s="197"/>
      <c r="BZ123" s="197"/>
      <c r="CA123" s="197"/>
      <c r="CB123" s="197"/>
      <c r="CC123" s="197"/>
      <c r="CD123" s="197"/>
      <c r="CE123" s="197"/>
      <c r="CF123" s="197"/>
      <c r="CG123" s="197"/>
      <c r="CH123" s="197"/>
      <c r="CI123" s="197"/>
      <c r="CJ123" s="197"/>
      <c r="CK123" s="197"/>
      <c r="CL123" s="197"/>
      <c r="CM123" s="197"/>
      <c r="CN123" s="197"/>
      <c r="CO123" s="197"/>
      <c r="CP123" s="197"/>
      <c r="CQ123" s="197"/>
      <c r="CR123" s="197"/>
      <c r="CS123" s="197"/>
      <c r="CT123" s="197"/>
      <c r="CU123" s="197"/>
      <c r="CV123" s="197"/>
      <c r="CW123" s="197"/>
      <c r="CX123" s="197"/>
      <c r="CY123" s="197"/>
      <c r="CZ123" s="197"/>
      <c r="DA123" s="197"/>
      <c r="DB123" s="197"/>
      <c r="DC123" s="197"/>
      <c r="DD123" s="197"/>
      <c r="DE123" s="197"/>
      <c r="DF123" s="197"/>
      <c r="DG123" s="197"/>
      <c r="DH123" s="197"/>
      <c r="DI123" s="197"/>
      <c r="DJ123" s="197"/>
      <c r="DK123" s="197"/>
      <c r="DL123" s="197"/>
      <c r="DM123" s="197"/>
      <c r="DN123" s="197"/>
      <c r="DO123" s="197"/>
      <c r="DP123" s="197"/>
      <c r="DQ123" s="197"/>
      <c r="DR123" s="197"/>
      <c r="DS123" s="197"/>
      <c r="DT123" s="197"/>
      <c r="DU123" s="197"/>
      <c r="DV123" s="197"/>
      <c r="DW123" s="197"/>
      <c r="DX123" s="197"/>
      <c r="DY123" s="197"/>
      <c r="DZ123" s="197"/>
      <c r="EA123" s="197"/>
      <c r="EB123" s="197"/>
      <c r="EC123" s="197"/>
      <c r="ED123" s="197"/>
      <c r="EE123" s="197"/>
      <c r="EF123" s="197"/>
      <c r="EG123" s="197"/>
      <c r="EH123" s="197"/>
      <c r="EI123" s="197"/>
      <c r="EJ123" s="197"/>
      <c r="EK123" s="197"/>
      <c r="EL123" s="197"/>
      <c r="EM123" s="197"/>
      <c r="EN123" s="197"/>
      <c r="EO123" s="197"/>
      <c r="EP123" s="197"/>
      <c r="EQ123" s="197"/>
      <c r="ER123" s="197"/>
      <c r="ES123" s="197"/>
      <c r="ET123" s="197"/>
      <c r="EU123" s="197"/>
      <c r="EV123" s="197"/>
      <c r="EW123" s="197"/>
      <c r="EX123" s="197"/>
      <c r="EY123" s="197"/>
      <c r="EZ123" s="197"/>
      <c r="FA123" s="197"/>
      <c r="FB123" s="197"/>
      <c r="FC123" s="197"/>
      <c r="FD123" s="197"/>
      <c r="FE123" s="197"/>
      <c r="FF123" s="197"/>
      <c r="FG123" s="197"/>
      <c r="FH123" s="197"/>
      <c r="FI123" s="197"/>
      <c r="FJ123" s="197"/>
      <c r="FK123" s="197"/>
      <c r="FL123" s="197"/>
      <c r="FM123" s="197"/>
      <c r="FN123" s="197"/>
      <c r="FO123" s="197"/>
      <c r="FP123" s="197"/>
      <c r="FQ123" s="197"/>
      <c r="FR123" s="197"/>
      <c r="FS123" s="197"/>
      <c r="FT123" s="197"/>
      <c r="FU123" s="197"/>
      <c r="FV123" s="197"/>
      <c r="FW123" s="197"/>
      <c r="FX123" s="197"/>
      <c r="FY123" s="197"/>
      <c r="FZ123" s="197"/>
      <c r="GA123" s="197"/>
      <c r="GB123" s="197"/>
      <c r="GC123" s="197"/>
      <c r="GD123" s="197"/>
      <c r="GE123" s="197"/>
      <c r="GF123" s="197"/>
      <c r="GG123" s="197"/>
      <c r="GH123" s="197"/>
      <c r="GI123" s="197"/>
      <c r="GJ123" s="197"/>
      <c r="GK123" s="197"/>
      <c r="GL123" s="197"/>
      <c r="GM123" s="197"/>
      <c r="GN123" s="197"/>
      <c r="GO123" s="197"/>
      <c r="GP123" s="197"/>
      <c r="GQ123" s="197"/>
      <c r="GR123" s="197"/>
      <c r="GS123" s="197"/>
      <c r="GT123" s="197"/>
      <c r="GU123" s="197"/>
      <c r="GV123" s="197"/>
      <c r="GW123" s="197"/>
      <c r="GX123" s="197"/>
      <c r="GY123" s="197"/>
      <c r="GZ123" s="197"/>
      <c r="HA123" s="197"/>
      <c r="HB123" s="197"/>
      <c r="HC123" s="197"/>
      <c r="HD123" s="197"/>
      <c r="HE123" s="197"/>
      <c r="HF123" s="197"/>
      <c r="HG123" s="197"/>
      <c r="HH123" s="197"/>
      <c r="HI123" s="197"/>
      <c r="HJ123" s="197"/>
      <c r="HK123" s="197"/>
      <c r="HL123" s="197"/>
      <c r="HM123" s="197"/>
      <c r="HN123" s="197"/>
      <c r="HO123" s="197"/>
      <c r="HP123" s="197"/>
      <c r="HQ123" s="197"/>
      <c r="HR123" s="197"/>
      <c r="HS123" s="197"/>
      <c r="HT123" s="197"/>
      <c r="HU123" s="197"/>
      <c r="HV123" s="197"/>
      <c r="HW123" s="197"/>
      <c r="HX123" s="197"/>
      <c r="HY123" s="197"/>
      <c r="HZ123" s="197"/>
      <c r="IA123" s="197"/>
      <c r="IB123" s="197"/>
      <c r="IC123" s="197"/>
      <c r="ID123" s="197"/>
      <c r="IE123" s="197"/>
      <c r="IF123" s="197"/>
      <c r="IG123" s="197"/>
      <c r="IH123" s="197"/>
      <c r="II123" s="197"/>
      <c r="IJ123" s="197"/>
      <c r="IK123" s="197"/>
      <c r="IL123" s="197"/>
      <c r="IM123" s="197"/>
      <c r="IN123" s="197"/>
      <c r="IO123" s="197"/>
      <c r="IP123" s="197"/>
      <c r="IQ123" s="197"/>
      <c r="IR123" s="197"/>
      <c r="IS123" s="197"/>
      <c r="IT123" s="197"/>
    </row>
    <row r="124" spans="1:254" s="6" customFormat="1" ht="18" customHeight="1" x14ac:dyDescent="0.25">
      <c r="A124" s="29"/>
      <c r="B124" s="149" t="s">
        <v>132</v>
      </c>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c r="FJ124" s="29"/>
      <c r="FK124" s="29"/>
      <c r="FL124" s="29"/>
      <c r="FM124" s="29"/>
      <c r="FN124" s="29"/>
      <c r="FO124" s="29"/>
      <c r="FP124" s="29"/>
      <c r="FQ124" s="29"/>
      <c r="FR124" s="29"/>
      <c r="FS124" s="29"/>
      <c r="FT124" s="29"/>
      <c r="FU124" s="29"/>
      <c r="FV124" s="29"/>
      <c r="FW124" s="29"/>
      <c r="FX124" s="29"/>
      <c r="FY124" s="29"/>
      <c r="FZ124" s="29"/>
      <c r="GA124" s="29"/>
      <c r="GB124" s="29"/>
      <c r="GC124" s="29"/>
      <c r="GD124" s="29"/>
      <c r="GE124" s="29"/>
      <c r="GF124" s="29"/>
      <c r="GG124" s="29"/>
      <c r="GH124" s="29"/>
      <c r="GI124" s="29"/>
      <c r="GJ124" s="29"/>
      <c r="GK124" s="29"/>
      <c r="GL124" s="29"/>
      <c r="GM124" s="29"/>
      <c r="GN124" s="29"/>
      <c r="GO124" s="29"/>
      <c r="GP124" s="29"/>
      <c r="GQ124" s="29"/>
      <c r="GR124" s="29"/>
      <c r="GS124" s="29"/>
      <c r="GT124" s="29"/>
      <c r="GU124" s="29"/>
      <c r="GV124" s="29"/>
      <c r="GW124" s="29"/>
      <c r="GX124" s="29"/>
      <c r="GY124" s="29"/>
      <c r="GZ124" s="29"/>
      <c r="HA124" s="29"/>
      <c r="HB124" s="29"/>
      <c r="HC124" s="29"/>
      <c r="HD124" s="29"/>
      <c r="HE124" s="29"/>
      <c r="HF124" s="29"/>
      <c r="HG124" s="29"/>
      <c r="HH124" s="29"/>
      <c r="HI124" s="29"/>
      <c r="HJ124" s="29"/>
      <c r="HK124" s="29"/>
      <c r="HL124" s="29"/>
      <c r="HM124" s="29"/>
      <c r="HN124" s="29"/>
      <c r="HO124" s="29"/>
      <c r="HP124" s="29"/>
      <c r="HQ124" s="29"/>
      <c r="HR124" s="29"/>
      <c r="HS124" s="29"/>
      <c r="HT124" s="29"/>
      <c r="HU124" s="29"/>
      <c r="HV124" s="29"/>
      <c r="HW124" s="29"/>
      <c r="HX124" s="29"/>
      <c r="HY124" s="29"/>
      <c r="HZ124" s="29"/>
      <c r="IA124" s="29"/>
      <c r="IB124" s="29"/>
      <c r="IC124" s="29"/>
      <c r="ID124" s="29"/>
      <c r="IE124" s="29"/>
      <c r="IF124" s="29"/>
      <c r="IG124" s="29"/>
      <c r="IH124" s="29"/>
      <c r="II124" s="29"/>
      <c r="IJ124" s="29"/>
      <c r="IK124" s="29"/>
      <c r="IL124" s="29"/>
      <c r="IM124" s="29"/>
      <c r="IN124" s="29"/>
      <c r="IO124" s="29"/>
      <c r="IP124" s="29"/>
      <c r="IQ124" s="29"/>
      <c r="IR124" s="29"/>
      <c r="IS124" s="29"/>
      <c r="IT124" s="29"/>
    </row>
    <row r="125" spans="1:254" s="10" customFormat="1" x14ac:dyDescent="0.4">
      <c r="A125" s="98"/>
      <c r="B125" s="98"/>
      <c r="C125" s="99" t="s">
        <v>33</v>
      </c>
      <c r="D125" s="95"/>
      <c r="E125" s="68"/>
      <c r="F125" s="95"/>
      <c r="G125" s="95"/>
    </row>
    <row r="126" spans="1:254" s="3" customFormat="1" ht="40.799999999999997" x14ac:dyDescent="0.25">
      <c r="A126" s="58" t="s">
        <v>35</v>
      </c>
      <c r="B126" s="58" t="s">
        <v>30</v>
      </c>
      <c r="C126" s="58" t="s">
        <v>34</v>
      </c>
      <c r="D126" s="59"/>
      <c r="E126" s="79"/>
      <c r="F126" s="59"/>
      <c r="G126" s="59"/>
    </row>
    <row r="127" spans="1:254" s="5" customFormat="1" x14ac:dyDescent="0.4">
      <c r="A127" s="60">
        <v>1</v>
      </c>
      <c r="B127" s="60">
        <v>2</v>
      </c>
      <c r="C127" s="60">
        <v>3</v>
      </c>
      <c r="D127" s="68"/>
      <c r="E127" s="88"/>
      <c r="F127" s="61"/>
      <c r="G127" s="61"/>
    </row>
    <row r="128" spans="1:254" s="5" customFormat="1" ht="40.799999999999997" x14ac:dyDescent="0.4">
      <c r="A128" s="65">
        <v>1</v>
      </c>
      <c r="B128" s="100" t="s">
        <v>106</v>
      </c>
      <c r="C128" s="92">
        <v>2000</v>
      </c>
      <c r="D128" s="68" t="s">
        <v>173</v>
      </c>
      <c r="E128" s="88"/>
      <c r="F128" s="61"/>
      <c r="G128" s="61"/>
    </row>
    <row r="129" spans="1:254" s="5" customFormat="1" x14ac:dyDescent="0.4">
      <c r="A129" s="65">
        <v>2</v>
      </c>
      <c r="B129" s="101" t="s">
        <v>193</v>
      </c>
      <c r="C129" s="92">
        <v>600</v>
      </c>
      <c r="D129" s="68"/>
      <c r="E129" s="88"/>
      <c r="F129" s="61"/>
      <c r="G129" s="61"/>
    </row>
    <row r="130" spans="1:254" s="9" customFormat="1" x14ac:dyDescent="0.35">
      <c r="A130" s="65">
        <v>3</v>
      </c>
      <c r="B130" s="101" t="s">
        <v>194</v>
      </c>
      <c r="C130" s="92">
        <v>2000</v>
      </c>
      <c r="D130" s="68"/>
      <c r="E130" s="55"/>
      <c r="F130" s="68"/>
      <c r="G130" s="68"/>
    </row>
    <row r="131" spans="1:254" s="4" customFormat="1" x14ac:dyDescent="0.4">
      <c r="A131" s="93"/>
      <c r="B131" s="66" t="s">
        <v>18</v>
      </c>
      <c r="C131" s="94">
        <f>SUM(C128:C130)</f>
        <v>4600</v>
      </c>
      <c r="D131" s="68"/>
      <c r="E131" s="68"/>
      <c r="F131" s="68"/>
      <c r="G131" s="68"/>
    </row>
    <row r="132" spans="1:254" s="4" customFormat="1" ht="20.399999999999999" x14ac:dyDescent="0.35">
      <c r="A132" s="95"/>
      <c r="B132" s="88"/>
      <c r="C132" s="88"/>
      <c r="D132" s="68"/>
      <c r="E132" s="68"/>
      <c r="F132" s="68"/>
      <c r="G132" s="68"/>
    </row>
    <row r="133" spans="1:254" s="6" customFormat="1" ht="17.25" customHeight="1" x14ac:dyDescent="0.45">
      <c r="A133" s="190" t="s">
        <v>104</v>
      </c>
      <c r="B133" s="190"/>
      <c r="C133" s="190"/>
      <c r="D133" s="190"/>
      <c r="E133" s="190"/>
      <c r="F133" s="190"/>
      <c r="G133" s="190"/>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c r="CW133" s="197"/>
      <c r="CX133" s="197"/>
      <c r="CY133" s="197"/>
      <c r="CZ133" s="197"/>
      <c r="DA133" s="197"/>
      <c r="DB133" s="197"/>
      <c r="DC133" s="197"/>
      <c r="DD133" s="197"/>
      <c r="DE133" s="197"/>
      <c r="DF133" s="197"/>
      <c r="DG133" s="197"/>
      <c r="DH133" s="197"/>
      <c r="DI133" s="197"/>
      <c r="DJ133" s="197"/>
      <c r="DK133" s="197"/>
      <c r="DL133" s="197"/>
      <c r="DM133" s="197"/>
      <c r="DN133" s="197"/>
      <c r="DO133" s="197"/>
      <c r="DP133" s="197"/>
      <c r="DQ133" s="197"/>
      <c r="DR133" s="197"/>
      <c r="DS133" s="197"/>
      <c r="DT133" s="197"/>
      <c r="DU133" s="197"/>
      <c r="DV133" s="197"/>
      <c r="DW133" s="197"/>
      <c r="DX133" s="197"/>
      <c r="DY133" s="197"/>
      <c r="DZ133" s="197"/>
      <c r="EA133" s="197"/>
      <c r="EB133" s="197"/>
      <c r="EC133" s="197"/>
      <c r="ED133" s="197"/>
      <c r="EE133" s="197"/>
      <c r="EF133" s="197"/>
      <c r="EG133" s="197"/>
      <c r="EH133" s="197"/>
      <c r="EI133" s="197"/>
      <c r="EJ133" s="197"/>
      <c r="EK133" s="197"/>
      <c r="EL133" s="197"/>
      <c r="EM133" s="197"/>
      <c r="EN133" s="197"/>
      <c r="EO133" s="197"/>
      <c r="EP133" s="197"/>
      <c r="EQ133" s="197"/>
      <c r="ER133" s="197"/>
      <c r="ES133" s="197"/>
      <c r="ET133" s="197"/>
      <c r="EU133" s="197"/>
      <c r="EV133" s="197"/>
      <c r="EW133" s="197"/>
      <c r="EX133" s="197"/>
      <c r="EY133" s="197"/>
      <c r="EZ133" s="197"/>
      <c r="FA133" s="197"/>
      <c r="FB133" s="197"/>
      <c r="FC133" s="197"/>
      <c r="FD133" s="197"/>
      <c r="FE133" s="197"/>
      <c r="FF133" s="197"/>
      <c r="FG133" s="197"/>
      <c r="FH133" s="197"/>
      <c r="FI133" s="197"/>
      <c r="FJ133" s="197"/>
      <c r="FK133" s="197"/>
      <c r="FL133" s="197"/>
      <c r="FM133" s="197"/>
      <c r="FN133" s="197"/>
      <c r="FO133" s="197"/>
      <c r="FP133" s="197"/>
      <c r="FQ133" s="197"/>
      <c r="FR133" s="197"/>
      <c r="FS133" s="197"/>
      <c r="FT133" s="197"/>
      <c r="FU133" s="197"/>
      <c r="FV133" s="197"/>
      <c r="FW133" s="197"/>
      <c r="FX133" s="197"/>
      <c r="FY133" s="197"/>
      <c r="FZ133" s="197"/>
      <c r="GA133" s="197"/>
      <c r="GB133" s="197"/>
      <c r="GC133" s="197"/>
      <c r="GD133" s="197"/>
      <c r="GE133" s="197"/>
      <c r="GF133" s="197"/>
      <c r="GG133" s="197"/>
      <c r="GH133" s="197"/>
      <c r="GI133" s="197"/>
      <c r="GJ133" s="197"/>
      <c r="GK133" s="197"/>
      <c r="GL133" s="197"/>
      <c r="GM133" s="197"/>
      <c r="GN133" s="197"/>
      <c r="GO133" s="197"/>
      <c r="GP133" s="197"/>
      <c r="GQ133" s="197"/>
      <c r="GR133" s="197"/>
      <c r="GS133" s="197"/>
      <c r="GT133" s="197"/>
      <c r="GU133" s="197"/>
      <c r="GV133" s="197"/>
      <c r="GW133" s="197"/>
      <c r="GX133" s="197"/>
      <c r="GY133" s="197"/>
      <c r="GZ133" s="197"/>
      <c r="HA133" s="197"/>
      <c r="HB133" s="197"/>
      <c r="HC133" s="197"/>
      <c r="HD133" s="197"/>
      <c r="HE133" s="197"/>
      <c r="HF133" s="197"/>
      <c r="HG133" s="197"/>
      <c r="HH133" s="197"/>
      <c r="HI133" s="197"/>
      <c r="HJ133" s="197"/>
      <c r="HK133" s="197"/>
      <c r="HL133" s="197"/>
      <c r="HM133" s="197"/>
      <c r="HN133" s="197"/>
      <c r="HO133" s="197"/>
      <c r="HP133" s="197"/>
      <c r="HQ133" s="197"/>
      <c r="HR133" s="197"/>
      <c r="HS133" s="197"/>
      <c r="HT133" s="197"/>
      <c r="HU133" s="197"/>
      <c r="HV133" s="197"/>
      <c r="HW133" s="197"/>
      <c r="HX133" s="197"/>
      <c r="HY133" s="197"/>
      <c r="HZ133" s="197"/>
      <c r="IA133" s="197"/>
      <c r="IB133" s="197"/>
      <c r="IC133" s="197"/>
      <c r="ID133" s="197"/>
      <c r="IE133" s="197"/>
      <c r="IF133" s="197"/>
      <c r="IG133" s="197"/>
      <c r="IH133" s="197"/>
      <c r="II133" s="197"/>
      <c r="IJ133" s="197"/>
      <c r="IK133" s="197"/>
      <c r="IL133" s="197"/>
      <c r="IM133" s="197"/>
      <c r="IN133" s="197"/>
      <c r="IO133" s="197"/>
      <c r="IP133" s="197"/>
      <c r="IQ133" s="197"/>
      <c r="IR133" s="197"/>
      <c r="IS133" s="197"/>
      <c r="IT133" s="197"/>
    </row>
    <row r="134" spans="1:254" s="6" customFormat="1" ht="150.75" customHeight="1" x14ac:dyDescent="0.25">
      <c r="A134" s="54"/>
      <c r="B134" s="187" t="s">
        <v>105</v>
      </c>
      <c r="C134" s="187"/>
      <c r="D134" s="187"/>
      <c r="E134" s="187"/>
      <c r="F134" s="187"/>
      <c r="G134" s="18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7"/>
      <c r="FH134" s="17"/>
      <c r="FI134" s="17"/>
      <c r="FJ134" s="17"/>
      <c r="FK134" s="17"/>
      <c r="FL134" s="17"/>
      <c r="FM134" s="17"/>
      <c r="FN134" s="17"/>
      <c r="FO134" s="17"/>
      <c r="FP134" s="17"/>
      <c r="FQ134" s="17"/>
      <c r="FR134" s="17"/>
      <c r="FS134" s="17"/>
      <c r="FT134" s="17"/>
      <c r="FU134" s="17"/>
      <c r="FV134" s="17"/>
      <c r="FW134" s="17"/>
      <c r="FX134" s="17"/>
      <c r="FY134" s="17"/>
      <c r="FZ134" s="17"/>
      <c r="GA134" s="17"/>
      <c r="GB134" s="17"/>
      <c r="GC134" s="17"/>
      <c r="GD134" s="17"/>
      <c r="GE134" s="17"/>
      <c r="GF134" s="17"/>
      <c r="GG134" s="17"/>
      <c r="GH134" s="17"/>
      <c r="GI134" s="17"/>
      <c r="GJ134" s="17"/>
      <c r="GK134" s="17"/>
      <c r="GL134" s="17"/>
      <c r="GM134" s="17"/>
      <c r="GN134" s="17"/>
      <c r="GO134" s="17"/>
      <c r="GP134" s="17"/>
      <c r="GQ134" s="17"/>
      <c r="GR134" s="17"/>
      <c r="GS134" s="17"/>
      <c r="GT134" s="17"/>
      <c r="GU134" s="17"/>
      <c r="GV134" s="17"/>
      <c r="GW134" s="17"/>
      <c r="GX134" s="17"/>
      <c r="GY134" s="17"/>
      <c r="GZ134" s="17"/>
      <c r="HA134" s="17"/>
      <c r="HB134" s="17"/>
      <c r="HC134" s="17"/>
      <c r="HD134" s="17"/>
      <c r="HE134" s="17"/>
      <c r="HF134" s="17"/>
      <c r="HG134" s="17"/>
      <c r="HH134" s="17"/>
      <c r="HI134" s="17"/>
      <c r="HJ134" s="17"/>
      <c r="HK134" s="17"/>
      <c r="HL134" s="17"/>
      <c r="HM134" s="17"/>
      <c r="HN134" s="17"/>
      <c r="HO134" s="17"/>
      <c r="HP134" s="17"/>
      <c r="HQ134" s="17"/>
      <c r="HR134" s="17"/>
      <c r="HS134" s="17"/>
      <c r="HT134" s="17"/>
      <c r="HU134" s="17"/>
      <c r="HV134" s="17"/>
      <c r="HW134" s="17"/>
      <c r="HX134" s="17"/>
      <c r="HY134" s="17"/>
      <c r="HZ134" s="17"/>
      <c r="IA134" s="17"/>
      <c r="IB134" s="17"/>
      <c r="IC134" s="17"/>
      <c r="ID134" s="17"/>
      <c r="IE134" s="17"/>
      <c r="IF134" s="17"/>
      <c r="IG134" s="17"/>
      <c r="IH134" s="17"/>
      <c r="II134" s="17"/>
      <c r="IJ134" s="17"/>
      <c r="IK134" s="17"/>
      <c r="IL134" s="17"/>
      <c r="IM134" s="17"/>
      <c r="IN134" s="17"/>
      <c r="IO134" s="17"/>
      <c r="IP134" s="17"/>
      <c r="IQ134" s="17"/>
      <c r="IR134" s="17"/>
      <c r="IS134" s="17"/>
      <c r="IT134" s="17"/>
    </row>
    <row r="135" spans="1:254" s="6" customFormat="1" ht="17.25" customHeight="1" x14ac:dyDescent="0.25">
      <c r="A135" s="54"/>
      <c r="B135" s="150" t="s">
        <v>88</v>
      </c>
      <c r="C135" s="29"/>
      <c r="D135" s="29"/>
      <c r="E135" s="29"/>
      <c r="F135" s="29"/>
      <c r="G135" s="29"/>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c r="FF135" s="17"/>
      <c r="FG135" s="17"/>
      <c r="FH135" s="17"/>
      <c r="FI135" s="17"/>
      <c r="FJ135" s="17"/>
      <c r="FK135" s="17"/>
      <c r="FL135" s="17"/>
      <c r="FM135" s="17"/>
      <c r="FN135" s="17"/>
      <c r="FO135" s="17"/>
      <c r="FP135" s="17"/>
      <c r="FQ135" s="17"/>
      <c r="FR135" s="17"/>
      <c r="FS135" s="17"/>
      <c r="FT135" s="17"/>
      <c r="FU135" s="17"/>
      <c r="FV135" s="17"/>
      <c r="FW135" s="17"/>
      <c r="FX135" s="17"/>
      <c r="FY135" s="17"/>
      <c r="FZ135" s="17"/>
      <c r="GA135" s="17"/>
      <c r="GB135" s="17"/>
      <c r="GC135" s="17"/>
      <c r="GD135" s="17"/>
      <c r="GE135" s="17"/>
      <c r="GF135" s="17"/>
      <c r="GG135" s="17"/>
      <c r="GH135" s="17"/>
      <c r="GI135" s="17"/>
      <c r="GJ135" s="17"/>
      <c r="GK135" s="17"/>
      <c r="GL135" s="17"/>
      <c r="GM135" s="17"/>
      <c r="GN135" s="17"/>
      <c r="GO135" s="17"/>
      <c r="GP135" s="17"/>
      <c r="GQ135" s="17"/>
      <c r="GR135" s="17"/>
      <c r="GS135" s="17"/>
      <c r="GT135" s="17"/>
      <c r="GU135" s="17"/>
      <c r="GV135" s="17"/>
      <c r="GW135" s="17"/>
      <c r="GX135" s="17"/>
      <c r="GY135" s="17"/>
      <c r="GZ135" s="17"/>
      <c r="HA135" s="17"/>
      <c r="HB135" s="17"/>
      <c r="HC135" s="17"/>
      <c r="HD135" s="17"/>
      <c r="HE135" s="17"/>
      <c r="HF135" s="17"/>
      <c r="HG135" s="17"/>
      <c r="HH135" s="17"/>
      <c r="HI135" s="17"/>
      <c r="HJ135" s="17"/>
      <c r="HK135" s="17"/>
      <c r="HL135" s="17"/>
      <c r="HM135" s="17"/>
      <c r="HN135" s="17"/>
      <c r="HO135" s="17"/>
      <c r="HP135" s="17"/>
      <c r="HQ135" s="17"/>
      <c r="HR135" s="17"/>
      <c r="HS135" s="17"/>
      <c r="HT135" s="17"/>
      <c r="HU135" s="17"/>
      <c r="HV135" s="17"/>
      <c r="HW135" s="17"/>
      <c r="HX135" s="17"/>
      <c r="HY135" s="17"/>
      <c r="HZ135" s="17"/>
      <c r="IA135" s="17"/>
      <c r="IB135" s="17"/>
      <c r="IC135" s="17"/>
      <c r="ID135" s="17"/>
      <c r="IE135" s="17"/>
      <c r="IF135" s="17"/>
      <c r="IG135" s="17"/>
      <c r="IH135" s="17"/>
      <c r="II135" s="17"/>
      <c r="IJ135" s="17"/>
      <c r="IK135" s="17"/>
      <c r="IL135" s="17"/>
      <c r="IM135" s="17"/>
      <c r="IN135" s="17"/>
      <c r="IO135" s="17"/>
      <c r="IP135" s="17"/>
      <c r="IQ135" s="17"/>
      <c r="IR135" s="17"/>
      <c r="IS135" s="17"/>
      <c r="IT135" s="17"/>
    </row>
    <row r="136" spans="1:254" s="4" customFormat="1" x14ac:dyDescent="0.4">
      <c r="A136" s="68"/>
      <c r="B136" s="68"/>
      <c r="C136" s="68"/>
      <c r="D136" s="68"/>
      <c r="E136" s="68"/>
      <c r="F136" s="68"/>
      <c r="G136" s="99" t="s">
        <v>36</v>
      </c>
    </row>
    <row r="137" spans="1:254" s="3" customFormat="1" ht="102" x14ac:dyDescent="0.25">
      <c r="A137" s="58" t="s">
        <v>35</v>
      </c>
      <c r="B137" s="58" t="s">
        <v>37</v>
      </c>
      <c r="C137" s="58" t="s">
        <v>31</v>
      </c>
      <c r="D137" s="58" t="s">
        <v>66</v>
      </c>
      <c r="E137" s="58" t="s">
        <v>39</v>
      </c>
      <c r="F137" s="58" t="s">
        <v>67</v>
      </c>
      <c r="G137" s="58" t="s">
        <v>40</v>
      </c>
    </row>
    <row r="138" spans="1:254" s="4" customFormat="1" x14ac:dyDescent="0.4">
      <c r="A138" s="60">
        <v>1</v>
      </c>
      <c r="B138" s="60">
        <v>2</v>
      </c>
      <c r="C138" s="60">
        <v>3</v>
      </c>
      <c r="D138" s="60">
        <v>4</v>
      </c>
      <c r="E138" s="60">
        <v>5</v>
      </c>
      <c r="F138" s="60">
        <v>6</v>
      </c>
      <c r="G138" s="60">
        <v>7</v>
      </c>
    </row>
    <row r="139" spans="1:254" s="4" customFormat="1" x14ac:dyDescent="0.25">
      <c r="A139" s="65">
        <v>1</v>
      </c>
      <c r="B139" s="103" t="s">
        <v>178</v>
      </c>
      <c r="C139" s="104" t="s">
        <v>161</v>
      </c>
      <c r="D139" s="105">
        <v>1</v>
      </c>
      <c r="E139" s="106">
        <v>1500</v>
      </c>
      <c r="F139" s="67">
        <f>D139*E139</f>
        <v>1500</v>
      </c>
      <c r="G139" s="102">
        <v>2</v>
      </c>
    </row>
    <row r="140" spans="1:254" s="4" customFormat="1" x14ac:dyDescent="0.25">
      <c r="A140" s="65">
        <v>2</v>
      </c>
      <c r="B140" s="103" t="s">
        <v>179</v>
      </c>
      <c r="C140" s="104" t="s">
        <v>161</v>
      </c>
      <c r="D140" s="105">
        <v>1</v>
      </c>
      <c r="E140" s="106">
        <v>900</v>
      </c>
      <c r="F140" s="67">
        <f t="shared" ref="F140" si="3">D140*E140</f>
        <v>900</v>
      </c>
      <c r="G140" s="102">
        <v>2</v>
      </c>
    </row>
    <row r="141" spans="1:254" s="4" customFormat="1" x14ac:dyDescent="0.25">
      <c r="A141" s="93"/>
      <c r="B141" s="66" t="s">
        <v>18</v>
      </c>
      <c r="C141" s="67"/>
      <c r="D141" s="67"/>
      <c r="E141" s="67"/>
      <c r="F141" s="67">
        <f>SUM(F139:F140)</f>
        <v>2400</v>
      </c>
      <c r="G141" s="107"/>
    </row>
    <row r="142" spans="1:254" s="6" customFormat="1" ht="57.75" hidden="1" customHeight="1" x14ac:dyDescent="0.35">
      <c r="A142" s="95"/>
      <c r="B142" s="96"/>
      <c r="C142" s="88"/>
      <c r="D142" s="97"/>
      <c r="E142" s="97"/>
      <c r="F142" s="97"/>
      <c r="G142" s="97"/>
    </row>
    <row r="143" spans="1:254" s="6" customFormat="1" ht="36.75" hidden="1" customHeight="1" thickBot="1" x14ac:dyDescent="0.35">
      <c r="A143" s="97"/>
      <c r="B143" s="108"/>
      <c r="C143" s="97"/>
      <c r="D143" s="109"/>
      <c r="E143" s="110" t="s">
        <v>5</v>
      </c>
      <c r="F143" s="97"/>
      <c r="G143" s="97"/>
    </row>
    <row r="144" spans="1:254" s="6" customFormat="1" ht="20.399999999999999" x14ac:dyDescent="0.35">
      <c r="A144" s="97"/>
      <c r="B144" s="108"/>
      <c r="C144" s="97"/>
      <c r="D144" s="109"/>
      <c r="E144" s="110"/>
      <c r="F144" s="97"/>
      <c r="G144" s="97"/>
    </row>
    <row r="145" spans="1:254" s="146" customFormat="1" ht="26.4" x14ac:dyDescent="0.4">
      <c r="A145" s="195" t="s">
        <v>84</v>
      </c>
      <c r="B145" s="195"/>
      <c r="C145" s="195"/>
      <c r="D145" s="195"/>
      <c r="E145" s="195"/>
      <c r="F145" s="195"/>
      <c r="G145" s="195"/>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8"/>
      <c r="BA145" s="188"/>
      <c r="BB145" s="188"/>
      <c r="BC145" s="188"/>
      <c r="BD145" s="188"/>
      <c r="BE145" s="188"/>
      <c r="BF145" s="188"/>
      <c r="BG145" s="188"/>
      <c r="BH145" s="188"/>
      <c r="BI145" s="188"/>
      <c r="BJ145" s="188"/>
      <c r="BK145" s="188"/>
      <c r="BL145" s="188"/>
      <c r="BM145" s="188"/>
      <c r="BN145" s="188"/>
      <c r="BO145" s="188"/>
      <c r="BP145" s="188"/>
      <c r="BQ145" s="188"/>
      <c r="BR145" s="188"/>
      <c r="BS145" s="188"/>
      <c r="BT145" s="188"/>
      <c r="BU145" s="188"/>
      <c r="BV145" s="188"/>
      <c r="BW145" s="188"/>
      <c r="BX145" s="188"/>
      <c r="BY145" s="188"/>
      <c r="BZ145" s="188"/>
      <c r="CA145" s="188"/>
      <c r="CB145" s="188"/>
      <c r="CC145" s="188"/>
      <c r="CD145" s="188"/>
      <c r="CE145" s="188"/>
      <c r="CF145" s="188"/>
      <c r="CG145" s="188"/>
      <c r="CH145" s="188"/>
      <c r="CI145" s="188"/>
      <c r="CJ145" s="188"/>
      <c r="CK145" s="188"/>
      <c r="CL145" s="188"/>
      <c r="CM145" s="188"/>
      <c r="CN145" s="188"/>
      <c r="CO145" s="188"/>
      <c r="CP145" s="188"/>
      <c r="CQ145" s="188"/>
      <c r="CR145" s="188"/>
      <c r="CS145" s="188"/>
      <c r="CT145" s="188"/>
      <c r="CU145" s="188"/>
      <c r="CV145" s="188"/>
      <c r="CW145" s="188"/>
      <c r="CX145" s="188"/>
      <c r="CY145" s="188"/>
      <c r="CZ145" s="188"/>
      <c r="DA145" s="188"/>
      <c r="DB145" s="188"/>
      <c r="DC145" s="188"/>
      <c r="DD145" s="188"/>
      <c r="DE145" s="188"/>
      <c r="DF145" s="188"/>
      <c r="DG145" s="188"/>
      <c r="DH145" s="188"/>
      <c r="DI145" s="188"/>
      <c r="DJ145" s="188"/>
      <c r="DK145" s="188"/>
      <c r="DL145" s="188"/>
      <c r="DM145" s="188"/>
      <c r="DN145" s="188"/>
      <c r="DO145" s="188"/>
      <c r="DP145" s="188"/>
      <c r="DQ145" s="188"/>
      <c r="DR145" s="188"/>
      <c r="DS145" s="188"/>
      <c r="DT145" s="188"/>
      <c r="DU145" s="188"/>
      <c r="DV145" s="188"/>
      <c r="DW145" s="188"/>
      <c r="DX145" s="188"/>
      <c r="DY145" s="188"/>
      <c r="DZ145" s="188"/>
      <c r="EA145" s="188"/>
      <c r="EB145" s="188"/>
      <c r="EC145" s="188"/>
      <c r="ED145" s="188"/>
      <c r="EE145" s="188"/>
      <c r="EF145" s="188"/>
      <c r="EG145" s="188"/>
      <c r="EH145" s="188"/>
      <c r="EI145" s="188"/>
      <c r="EJ145" s="188"/>
      <c r="EK145" s="188"/>
      <c r="EL145" s="188"/>
      <c r="EM145" s="188"/>
      <c r="EN145" s="188"/>
      <c r="EO145" s="188"/>
      <c r="EP145" s="188"/>
      <c r="EQ145" s="188"/>
      <c r="ER145" s="188"/>
      <c r="ES145" s="188"/>
      <c r="ET145" s="188"/>
      <c r="EU145" s="188"/>
      <c r="EV145" s="188"/>
      <c r="EW145" s="188"/>
      <c r="EX145" s="188"/>
      <c r="EY145" s="188"/>
      <c r="EZ145" s="188"/>
      <c r="FA145" s="188"/>
      <c r="FB145" s="188"/>
      <c r="FC145" s="188"/>
      <c r="FD145" s="188"/>
      <c r="FE145" s="188"/>
      <c r="FF145" s="188"/>
      <c r="FG145" s="188"/>
      <c r="FH145" s="188"/>
      <c r="FI145" s="188"/>
      <c r="FJ145" s="188"/>
      <c r="FK145" s="188"/>
      <c r="FL145" s="188"/>
      <c r="FM145" s="188"/>
      <c r="FN145" s="188"/>
      <c r="FO145" s="188"/>
      <c r="FP145" s="188"/>
      <c r="FQ145" s="188"/>
      <c r="FR145" s="188"/>
      <c r="FS145" s="188"/>
      <c r="FT145" s="188"/>
      <c r="FU145" s="188"/>
      <c r="FV145" s="188"/>
      <c r="FW145" s="188"/>
      <c r="FX145" s="188"/>
      <c r="FY145" s="188"/>
      <c r="FZ145" s="188"/>
      <c r="GA145" s="188"/>
      <c r="GB145" s="188"/>
      <c r="GC145" s="188"/>
      <c r="GD145" s="188"/>
      <c r="GE145" s="188"/>
      <c r="GF145" s="188"/>
      <c r="GG145" s="188"/>
      <c r="GH145" s="188"/>
      <c r="GI145" s="188"/>
      <c r="GJ145" s="188"/>
      <c r="GK145" s="188"/>
      <c r="GL145" s="188"/>
      <c r="GM145" s="188"/>
      <c r="GN145" s="188"/>
      <c r="GO145" s="188"/>
      <c r="GP145" s="188"/>
      <c r="GQ145" s="188"/>
      <c r="GR145" s="188"/>
      <c r="GS145" s="188"/>
      <c r="GT145" s="188"/>
      <c r="GU145" s="188"/>
      <c r="GV145" s="188"/>
      <c r="GW145" s="188"/>
      <c r="GX145" s="188"/>
      <c r="GY145" s="188"/>
      <c r="GZ145" s="188"/>
      <c r="HA145" s="188"/>
      <c r="HB145" s="188"/>
      <c r="HC145" s="188"/>
      <c r="HD145" s="188"/>
      <c r="HE145" s="188"/>
      <c r="HF145" s="188"/>
      <c r="HG145" s="188"/>
      <c r="HH145" s="188"/>
      <c r="HI145" s="188"/>
      <c r="HJ145" s="188"/>
      <c r="HK145" s="188"/>
      <c r="HL145" s="188"/>
      <c r="HM145" s="188"/>
      <c r="HN145" s="188"/>
      <c r="HO145" s="188"/>
      <c r="HP145" s="188"/>
      <c r="HQ145" s="188"/>
      <c r="HR145" s="188"/>
      <c r="HS145" s="188"/>
      <c r="HT145" s="188"/>
      <c r="HU145" s="188"/>
      <c r="HV145" s="188"/>
      <c r="HW145" s="188"/>
      <c r="HX145" s="188"/>
      <c r="HY145" s="188"/>
      <c r="HZ145" s="188"/>
      <c r="IA145" s="188"/>
      <c r="IB145" s="188"/>
      <c r="IC145" s="188"/>
      <c r="ID145" s="188"/>
      <c r="IE145" s="188"/>
      <c r="IF145" s="188"/>
      <c r="IG145" s="188"/>
      <c r="IH145" s="188"/>
      <c r="II145" s="188"/>
      <c r="IJ145" s="188"/>
      <c r="IK145" s="188"/>
      <c r="IL145" s="188"/>
      <c r="IM145" s="188"/>
      <c r="IN145" s="188"/>
      <c r="IO145" s="188"/>
      <c r="IP145" s="188"/>
      <c r="IQ145" s="188"/>
      <c r="IR145" s="188"/>
      <c r="IS145" s="188"/>
      <c r="IT145" s="188"/>
    </row>
    <row r="146" spans="1:254" s="11" customFormat="1" ht="21.6" x14ac:dyDescent="0.45">
      <c r="A146" s="190" t="s">
        <v>43</v>
      </c>
      <c r="B146" s="190"/>
      <c r="C146" s="190"/>
      <c r="D146" s="190"/>
      <c r="E146" s="190"/>
      <c r="F146" s="190"/>
      <c r="G146" s="190"/>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row>
    <row r="147" spans="1:254" s="4" customFormat="1" x14ac:dyDescent="0.4">
      <c r="A147" s="111"/>
      <c r="B147" s="111"/>
      <c r="C147" s="71" t="s">
        <v>41</v>
      </c>
      <c r="D147" s="68"/>
      <c r="E147" s="81"/>
      <c r="F147" s="111"/>
      <c r="G147" s="68"/>
    </row>
    <row r="148" spans="1:254" s="4" customFormat="1" ht="40.799999999999997" x14ac:dyDescent="0.35">
      <c r="A148" s="58" t="s">
        <v>35</v>
      </c>
      <c r="B148" s="58" t="s">
        <v>42</v>
      </c>
      <c r="C148" s="58" t="s">
        <v>22</v>
      </c>
      <c r="D148" s="68"/>
      <c r="E148" s="68"/>
      <c r="F148" s="68"/>
      <c r="G148" s="68"/>
    </row>
    <row r="149" spans="1:254" s="4" customFormat="1" x14ac:dyDescent="0.4">
      <c r="A149" s="60">
        <v>1</v>
      </c>
      <c r="B149" s="60">
        <v>2</v>
      </c>
      <c r="C149" s="60">
        <v>3</v>
      </c>
      <c r="D149" s="68"/>
      <c r="E149" s="68"/>
      <c r="F149" s="68"/>
      <c r="G149" s="68"/>
    </row>
    <row r="150" spans="1:254" s="12" customFormat="1" ht="41.25" customHeight="1" x14ac:dyDescent="0.35">
      <c r="A150" s="58">
        <v>1</v>
      </c>
      <c r="B150" s="112" t="s">
        <v>68</v>
      </c>
      <c r="C150" s="113">
        <f t="array" ref="C150">SUM(IF(F139:F140&gt;0,F139:F140/G139:G140+0.00000000000001,0))</f>
        <v>1200</v>
      </c>
      <c r="D150" s="114"/>
      <c r="E150" s="114"/>
      <c r="F150" s="114"/>
      <c r="G150" s="114"/>
    </row>
    <row r="151" spans="1:254" s="12" customFormat="1" ht="41.25" customHeight="1" x14ac:dyDescent="0.35">
      <c r="A151" s="58">
        <v>2</v>
      </c>
      <c r="B151" s="112" t="s">
        <v>79</v>
      </c>
      <c r="C151" s="113">
        <f>C92</f>
        <v>0</v>
      </c>
      <c r="D151" s="114"/>
      <c r="E151" s="114"/>
      <c r="F151" s="114"/>
      <c r="G151" s="114"/>
    </row>
    <row r="152" spans="1:254" s="12" customFormat="1" ht="41.25" customHeight="1" x14ac:dyDescent="0.35">
      <c r="A152" s="58">
        <v>3</v>
      </c>
      <c r="B152" s="112" t="s">
        <v>72</v>
      </c>
      <c r="C152" s="113">
        <f>G70</f>
        <v>0</v>
      </c>
      <c r="D152" s="114"/>
      <c r="E152" s="114"/>
      <c r="F152" s="114"/>
      <c r="G152" s="114"/>
    </row>
    <row r="153" spans="1:254" s="12" customFormat="1" ht="41.25" customHeight="1" x14ac:dyDescent="0.35">
      <c r="A153" s="58">
        <v>4</v>
      </c>
      <c r="B153" s="112" t="s">
        <v>80</v>
      </c>
      <c r="C153" s="113">
        <f>C131</f>
        <v>4600</v>
      </c>
      <c r="D153" s="114"/>
      <c r="E153" s="114"/>
      <c r="F153" s="114"/>
      <c r="G153" s="114"/>
    </row>
    <row r="154" spans="1:254" s="12" customFormat="1" ht="41.25" customHeight="1" x14ac:dyDescent="0.35">
      <c r="A154" s="58">
        <v>5</v>
      </c>
      <c r="B154" s="115" t="s">
        <v>83</v>
      </c>
      <c r="C154" s="113">
        <f>SUM(C150:C153)</f>
        <v>5800</v>
      </c>
      <c r="D154" s="114"/>
      <c r="E154" s="114"/>
      <c r="F154" s="114"/>
      <c r="G154" s="114"/>
    </row>
    <row r="155" spans="1:254" s="12" customFormat="1" ht="102" x14ac:dyDescent="0.35">
      <c r="A155" s="58">
        <v>6</v>
      </c>
      <c r="B155" s="112" t="s">
        <v>46</v>
      </c>
      <c r="C155" s="113">
        <f>IF(D173=0,0,C154/D173)</f>
        <v>362.5</v>
      </c>
      <c r="D155" s="114"/>
      <c r="E155" s="114"/>
      <c r="F155" s="114"/>
      <c r="G155" s="114"/>
    </row>
    <row r="156" spans="1:254" s="6" customFormat="1" ht="20.399999999999999" x14ac:dyDescent="0.35">
      <c r="A156" s="97"/>
      <c r="B156" s="108"/>
      <c r="C156" s="97"/>
      <c r="D156" s="97"/>
      <c r="E156" s="97"/>
      <c r="F156" s="97"/>
      <c r="G156" s="97"/>
    </row>
    <row r="157" spans="1:254" s="11" customFormat="1" ht="21.6" x14ac:dyDescent="0.45">
      <c r="A157" s="190" t="s">
        <v>44</v>
      </c>
      <c r="B157" s="190"/>
      <c r="C157" s="190"/>
      <c r="D157" s="190"/>
      <c r="E157" s="190"/>
      <c r="F157" s="190"/>
      <c r="G157" s="190"/>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row>
    <row r="158" spans="1:254" s="6" customFormat="1" ht="21.6" thickBot="1" x14ac:dyDescent="0.45">
      <c r="A158" s="97"/>
      <c r="B158" s="97"/>
      <c r="C158" s="71" t="s">
        <v>45</v>
      </c>
      <c r="D158" s="97"/>
      <c r="E158" s="97"/>
      <c r="F158" s="97"/>
      <c r="G158" s="97"/>
    </row>
    <row r="159" spans="1:254" s="4" customFormat="1" ht="20.399999999999999" x14ac:dyDescent="0.35">
      <c r="A159" s="82" t="s">
        <v>35</v>
      </c>
      <c r="B159" s="58" t="s">
        <v>7</v>
      </c>
      <c r="C159" s="58" t="s">
        <v>8</v>
      </c>
      <c r="D159" s="68"/>
      <c r="E159" s="68"/>
      <c r="F159" s="68"/>
      <c r="G159" s="68"/>
    </row>
    <row r="160" spans="1:254" s="8" customFormat="1" x14ac:dyDescent="0.25">
      <c r="A160" s="116">
        <v>1</v>
      </c>
      <c r="B160" s="73">
        <v>2</v>
      </c>
      <c r="C160" s="73">
        <v>3</v>
      </c>
      <c r="D160" s="85"/>
      <c r="E160" s="85"/>
      <c r="F160" s="85"/>
      <c r="G160" s="85"/>
    </row>
    <row r="161" spans="1:254" s="4" customFormat="1" ht="42" customHeight="1" x14ac:dyDescent="0.35">
      <c r="A161" s="117">
        <v>1</v>
      </c>
      <c r="B161" s="118" t="s">
        <v>130</v>
      </c>
      <c r="C161" s="119">
        <f>C155</f>
        <v>362.5</v>
      </c>
      <c r="D161" s="68"/>
      <c r="E161" s="68"/>
      <c r="F161" s="68"/>
      <c r="G161" s="68"/>
    </row>
    <row r="162" spans="1:254" s="4" customFormat="1" ht="42" customHeight="1" x14ac:dyDescent="0.35">
      <c r="A162" s="117">
        <v>2</v>
      </c>
      <c r="B162" s="118" t="s">
        <v>48</v>
      </c>
      <c r="C162" s="120">
        <v>0.2</v>
      </c>
      <c r="D162" s="68"/>
      <c r="E162" s="68"/>
      <c r="F162" s="68"/>
      <c r="G162" s="68"/>
    </row>
    <row r="163" spans="1:254" s="4" customFormat="1" ht="42" customHeight="1" x14ac:dyDescent="0.35">
      <c r="A163" s="117">
        <v>3</v>
      </c>
      <c r="B163" s="118" t="s">
        <v>47</v>
      </c>
      <c r="C163" s="119">
        <f>C161*C162</f>
        <v>72.5</v>
      </c>
      <c r="D163" s="68"/>
      <c r="E163" s="68"/>
      <c r="F163" s="68"/>
      <c r="G163" s="68"/>
    </row>
    <row r="164" spans="1:254" s="4" customFormat="1" ht="42" customHeight="1" x14ac:dyDescent="0.35">
      <c r="A164" s="117">
        <v>4</v>
      </c>
      <c r="B164" s="118" t="s">
        <v>51</v>
      </c>
      <c r="C164" s="119">
        <f>C161+C163</f>
        <v>435</v>
      </c>
      <c r="D164" s="68"/>
      <c r="E164" s="68"/>
      <c r="F164" s="68"/>
      <c r="G164" s="68"/>
    </row>
    <row r="165" spans="1:254" s="4" customFormat="1" ht="56.4" customHeight="1" x14ac:dyDescent="0.35">
      <c r="A165" s="117">
        <v>5</v>
      </c>
      <c r="B165" s="121" t="s">
        <v>49</v>
      </c>
      <c r="C165" s="122">
        <v>3500</v>
      </c>
      <c r="D165" s="68"/>
      <c r="E165" s="68"/>
      <c r="F165" s="68"/>
      <c r="G165" s="68"/>
    </row>
    <row r="166" spans="1:254" s="4" customFormat="1" ht="20.399999999999999" x14ac:dyDescent="0.35">
      <c r="A166" s="123"/>
      <c r="B166" s="68"/>
      <c r="C166" s="68"/>
      <c r="D166" s="68"/>
      <c r="E166" s="68"/>
      <c r="F166" s="68"/>
      <c r="G166" s="68"/>
    </row>
    <row r="167" spans="1:254" s="146" customFormat="1" ht="26.4" x14ac:dyDescent="0.4">
      <c r="A167" s="194" t="s">
        <v>50</v>
      </c>
      <c r="B167" s="194"/>
      <c r="C167" s="194"/>
      <c r="D167" s="194"/>
      <c r="E167" s="194"/>
      <c r="F167" s="194"/>
      <c r="G167" s="194"/>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c r="BM167" s="147"/>
      <c r="BN167" s="147"/>
      <c r="BO167" s="147"/>
      <c r="BP167" s="147"/>
      <c r="BQ167" s="147"/>
      <c r="BR167" s="147"/>
      <c r="BS167" s="147"/>
      <c r="BT167" s="147"/>
      <c r="BU167" s="147"/>
      <c r="BV167" s="147"/>
      <c r="BW167" s="147"/>
      <c r="BX167" s="147"/>
      <c r="BY167" s="147"/>
      <c r="BZ167" s="147"/>
      <c r="CA167" s="147"/>
      <c r="CB167" s="147"/>
      <c r="CC167" s="147"/>
      <c r="CD167" s="147"/>
      <c r="CE167" s="147"/>
      <c r="CF167" s="147"/>
      <c r="CG167" s="147"/>
      <c r="CH167" s="147"/>
      <c r="CI167" s="147"/>
      <c r="CJ167" s="147"/>
      <c r="CK167" s="147"/>
      <c r="CL167" s="147"/>
      <c r="CM167" s="147"/>
      <c r="CN167" s="147"/>
      <c r="CO167" s="147"/>
      <c r="CP167" s="147"/>
      <c r="CQ167" s="147"/>
      <c r="CR167" s="147"/>
      <c r="CS167" s="147"/>
      <c r="CT167" s="147"/>
      <c r="CU167" s="147"/>
      <c r="CV167" s="147"/>
      <c r="CW167" s="147"/>
      <c r="CX167" s="147"/>
      <c r="CY167" s="147"/>
      <c r="CZ167" s="147"/>
      <c r="DA167" s="147"/>
      <c r="DB167" s="147"/>
      <c r="DC167" s="147"/>
      <c r="DD167" s="147"/>
      <c r="DE167" s="147"/>
      <c r="DF167" s="147"/>
      <c r="DG167" s="147"/>
      <c r="DH167" s="147"/>
      <c r="DI167" s="147"/>
      <c r="DJ167" s="147"/>
      <c r="DK167" s="147"/>
      <c r="DL167" s="147"/>
      <c r="DM167" s="147"/>
      <c r="DN167" s="147"/>
      <c r="DO167" s="147"/>
      <c r="DP167" s="147"/>
      <c r="DQ167" s="147"/>
      <c r="DR167" s="147"/>
      <c r="DS167" s="147"/>
      <c r="DT167" s="147"/>
      <c r="DU167" s="147"/>
      <c r="DV167" s="147"/>
      <c r="DW167" s="147"/>
      <c r="DX167" s="147"/>
      <c r="DY167" s="147"/>
      <c r="DZ167" s="147"/>
      <c r="EA167" s="147"/>
      <c r="EB167" s="147"/>
      <c r="EC167" s="147"/>
      <c r="ED167" s="147"/>
      <c r="EE167" s="147"/>
      <c r="EF167" s="147"/>
      <c r="EG167" s="147"/>
      <c r="EH167" s="147"/>
      <c r="EI167" s="147"/>
      <c r="EJ167" s="147"/>
      <c r="EK167" s="147"/>
      <c r="EL167" s="147"/>
      <c r="EM167" s="147"/>
      <c r="EN167" s="147"/>
      <c r="EO167" s="147"/>
      <c r="EP167" s="147"/>
      <c r="EQ167" s="147"/>
      <c r="ER167" s="147"/>
      <c r="ES167" s="147"/>
      <c r="ET167" s="147"/>
      <c r="EU167" s="147"/>
      <c r="EV167" s="147"/>
      <c r="EW167" s="147"/>
      <c r="EX167" s="147"/>
      <c r="EY167" s="147"/>
      <c r="EZ167" s="147"/>
      <c r="FA167" s="147"/>
      <c r="FB167" s="147"/>
      <c r="FC167" s="147"/>
      <c r="FD167" s="147"/>
      <c r="FE167" s="147"/>
      <c r="FF167" s="147"/>
      <c r="FG167" s="147"/>
      <c r="FH167" s="147"/>
      <c r="FI167" s="147"/>
      <c r="FJ167" s="147"/>
      <c r="FK167" s="147"/>
      <c r="FL167" s="147"/>
      <c r="FM167" s="147"/>
      <c r="FN167" s="147"/>
      <c r="FO167" s="147"/>
      <c r="FP167" s="147"/>
      <c r="FQ167" s="147"/>
      <c r="FR167" s="147"/>
      <c r="FS167" s="147"/>
      <c r="FT167" s="147"/>
      <c r="FU167" s="147"/>
      <c r="FV167" s="147"/>
      <c r="FW167" s="147"/>
      <c r="FX167" s="147"/>
      <c r="FY167" s="147"/>
      <c r="FZ167" s="147"/>
      <c r="GA167" s="147"/>
      <c r="GB167" s="147"/>
      <c r="GC167" s="147"/>
      <c r="GD167" s="147"/>
      <c r="GE167" s="147"/>
      <c r="GF167" s="147"/>
      <c r="GG167" s="147"/>
      <c r="GH167" s="147"/>
      <c r="GI167" s="147"/>
      <c r="GJ167" s="147"/>
      <c r="GK167" s="147"/>
      <c r="GL167" s="147"/>
      <c r="GM167" s="147"/>
      <c r="GN167" s="147"/>
      <c r="GO167" s="147"/>
      <c r="GP167" s="147"/>
      <c r="GQ167" s="147"/>
      <c r="GR167" s="147"/>
      <c r="GS167" s="147"/>
      <c r="GT167" s="147"/>
      <c r="GU167" s="147"/>
      <c r="GV167" s="147"/>
      <c r="GW167" s="147"/>
      <c r="GX167" s="147"/>
      <c r="GY167" s="147"/>
      <c r="GZ167" s="147"/>
      <c r="HA167" s="147"/>
      <c r="HB167" s="147"/>
      <c r="HC167" s="147"/>
      <c r="HD167" s="147"/>
      <c r="HE167" s="147"/>
      <c r="HF167" s="147"/>
      <c r="HG167" s="147"/>
      <c r="HH167" s="147"/>
      <c r="HI167" s="147"/>
      <c r="HJ167" s="147"/>
      <c r="HK167" s="147"/>
      <c r="HL167" s="147"/>
      <c r="HM167" s="147"/>
      <c r="HN167" s="147"/>
      <c r="HO167" s="147"/>
      <c r="HP167" s="147"/>
      <c r="HQ167" s="147"/>
      <c r="HR167" s="147"/>
      <c r="HS167" s="147"/>
      <c r="HT167" s="147"/>
      <c r="HU167" s="147"/>
      <c r="HV167" s="147"/>
      <c r="HW167" s="147"/>
      <c r="HX167" s="147"/>
      <c r="HY167" s="147"/>
      <c r="HZ167" s="147"/>
      <c r="IA167" s="147"/>
      <c r="IB167" s="147"/>
      <c r="IC167" s="147"/>
      <c r="ID167" s="147"/>
      <c r="IE167" s="147"/>
      <c r="IF167" s="147"/>
      <c r="IG167" s="147"/>
      <c r="IH167" s="147"/>
      <c r="II167" s="147"/>
      <c r="IJ167" s="147"/>
      <c r="IK167" s="147"/>
      <c r="IL167" s="147"/>
      <c r="IM167" s="147"/>
      <c r="IN167" s="147"/>
      <c r="IO167" s="147"/>
      <c r="IP167" s="147"/>
      <c r="IQ167" s="147"/>
      <c r="IR167" s="147"/>
      <c r="IS167" s="147"/>
      <c r="IT167" s="147"/>
    </row>
    <row r="168" spans="1:254" s="11" customFormat="1" ht="21.6" x14ac:dyDescent="0.45">
      <c r="A168" s="190" t="s">
        <v>9</v>
      </c>
      <c r="B168" s="190"/>
      <c r="C168" s="190"/>
      <c r="D168" s="190"/>
      <c r="E168" s="190"/>
      <c r="F168" s="190"/>
      <c r="G168" s="190"/>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row>
    <row r="169" spans="1:254" s="13" customFormat="1" ht="21.6" thickBot="1" x14ac:dyDescent="0.45">
      <c r="A169" s="68"/>
      <c r="B169" s="81"/>
      <c r="C169" s="81"/>
      <c r="D169" s="99" t="s">
        <v>52</v>
      </c>
      <c r="E169" s="68"/>
      <c r="F169" s="68"/>
      <c r="G169" s="68"/>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row>
    <row r="170" spans="1:254" s="3" customFormat="1" ht="20.399999999999999" x14ac:dyDescent="0.25">
      <c r="A170" s="82" t="s">
        <v>35</v>
      </c>
      <c r="B170" s="191" t="s">
        <v>53</v>
      </c>
      <c r="C170" s="191"/>
      <c r="D170" s="58"/>
      <c r="E170" s="59"/>
      <c r="F170" s="59"/>
      <c r="G170" s="59"/>
    </row>
    <row r="171" spans="1:254" s="4" customFormat="1" ht="20.399999999999999" x14ac:dyDescent="0.35">
      <c r="A171" s="124">
        <v>1</v>
      </c>
      <c r="B171" s="125">
        <v>2</v>
      </c>
      <c r="C171" s="125">
        <v>3</v>
      </c>
      <c r="D171" s="125">
        <v>4</v>
      </c>
      <c r="E171" s="68"/>
      <c r="F171" s="68"/>
      <c r="G171" s="68"/>
    </row>
    <row r="172" spans="1:254" s="4" customFormat="1" ht="22.5" customHeight="1" x14ac:dyDescent="0.35">
      <c r="A172" s="192">
        <v>1</v>
      </c>
      <c r="B172" s="196" t="s">
        <v>54</v>
      </c>
      <c r="C172" s="156" t="s">
        <v>81</v>
      </c>
      <c r="D172" s="154" t="s">
        <v>162</v>
      </c>
      <c r="E172" s="68"/>
      <c r="F172" s="68"/>
      <c r="G172" s="68"/>
    </row>
    <row r="173" spans="1:254" s="4" customFormat="1" ht="22.5" customHeight="1" x14ac:dyDescent="0.35">
      <c r="A173" s="193"/>
      <c r="B173" s="196"/>
      <c r="C173" s="156" t="s">
        <v>38</v>
      </c>
      <c r="D173" s="153">
        <f>'План продаж'!D11</f>
        <v>16</v>
      </c>
      <c r="E173" s="68"/>
      <c r="F173" s="68"/>
      <c r="G173" s="68"/>
    </row>
    <row r="174" spans="1:254" s="4" customFormat="1" ht="22.5" customHeight="1" x14ac:dyDescent="0.35">
      <c r="A174" s="117">
        <v>2</v>
      </c>
      <c r="B174" s="196" t="s">
        <v>58</v>
      </c>
      <c r="C174" s="196"/>
      <c r="D174" s="157" t="s">
        <v>163</v>
      </c>
      <c r="E174" s="68"/>
      <c r="F174" s="68"/>
      <c r="G174" s="68"/>
    </row>
    <row r="175" spans="1:254" s="4" customFormat="1" ht="40.5" customHeight="1" x14ac:dyDescent="0.35">
      <c r="A175" s="117">
        <v>3</v>
      </c>
      <c r="B175" s="196" t="s">
        <v>60</v>
      </c>
      <c r="C175" s="196"/>
      <c r="D175" s="155">
        <f>'План продаж'!E11</f>
        <v>48000</v>
      </c>
      <c r="E175" s="68"/>
      <c r="F175" s="68"/>
      <c r="G175" s="68"/>
    </row>
    <row r="176" spans="1:254" s="4" customFormat="1" ht="30" customHeight="1" x14ac:dyDescent="0.35">
      <c r="A176" s="110"/>
      <c r="B176" s="68"/>
      <c r="C176" s="68"/>
      <c r="D176" s="68"/>
      <c r="E176" s="68"/>
      <c r="F176" s="68"/>
      <c r="G176" s="68"/>
    </row>
    <row r="177" spans="1:7" s="4" customFormat="1" ht="21.6" x14ac:dyDescent="0.45">
      <c r="A177" s="190" t="s">
        <v>10</v>
      </c>
      <c r="B177" s="190"/>
      <c r="C177" s="190"/>
      <c r="D177" s="190"/>
      <c r="E177" s="190"/>
      <c r="F177" s="190"/>
      <c r="G177" s="190"/>
    </row>
    <row r="178" spans="1:7" s="4" customFormat="1" ht="15.9" customHeight="1" thickBot="1" x14ac:dyDescent="0.3">
      <c r="A178" s="54"/>
      <c r="B178" s="54"/>
      <c r="C178" s="54"/>
      <c r="D178" s="54"/>
      <c r="E178" s="54"/>
      <c r="F178" s="54"/>
      <c r="G178" s="54"/>
    </row>
    <row r="179" spans="1:7" s="4" customFormat="1" ht="37.200000000000003" customHeight="1" thickTop="1" thickBot="1" x14ac:dyDescent="0.4">
      <c r="A179" s="54"/>
      <c r="B179" s="121" t="s">
        <v>143</v>
      </c>
      <c r="C179" s="126">
        <v>6</v>
      </c>
      <c r="D179" s="127" t="str">
        <f>IF(C179=4,"НПД 4%",IF(C179=6,"НПД/УСН 6%",IF(C179=15,"УСН 15%",0)))</f>
        <v>НПД/УСН 6%</v>
      </c>
      <c r="E179" s="68"/>
      <c r="F179" s="54"/>
      <c r="G179" s="54"/>
    </row>
    <row r="180" spans="1:7" s="4" customFormat="1" ht="45" customHeight="1" thickTop="1" x14ac:dyDescent="0.25">
      <c r="A180" s="54"/>
      <c r="B180" s="189" t="s">
        <v>107</v>
      </c>
      <c r="C180" s="189"/>
      <c r="D180" s="189"/>
      <c r="E180" s="54"/>
      <c r="F180" s="54"/>
      <c r="G180" s="54"/>
    </row>
    <row r="181" spans="1:7" s="4" customFormat="1" ht="15.9" customHeight="1" x14ac:dyDescent="0.25">
      <c r="A181" s="54"/>
      <c r="B181" s="54"/>
      <c r="C181" s="54"/>
      <c r="D181" s="54"/>
      <c r="E181" s="54"/>
      <c r="F181" s="54"/>
      <c r="G181" s="54"/>
    </row>
    <row r="182" spans="1:7" s="4" customFormat="1" ht="19.5" customHeight="1" thickBot="1" x14ac:dyDescent="0.45">
      <c r="A182" s="68"/>
      <c r="B182" s="81"/>
      <c r="C182" s="99" t="s">
        <v>55</v>
      </c>
      <c r="D182" s="68"/>
      <c r="E182" s="68"/>
      <c r="F182" s="68"/>
      <c r="G182" s="68"/>
    </row>
    <row r="183" spans="1:7" s="3" customFormat="1" ht="40.799999999999997" x14ac:dyDescent="0.25">
      <c r="A183" s="128" t="s">
        <v>35</v>
      </c>
      <c r="B183" s="84" t="s">
        <v>53</v>
      </c>
      <c r="C183" s="129" t="s">
        <v>22</v>
      </c>
      <c r="D183" s="59"/>
      <c r="E183" s="59"/>
      <c r="F183" s="59"/>
      <c r="G183" s="59"/>
    </row>
    <row r="184" spans="1:7" s="4" customFormat="1" ht="20.25" customHeight="1" x14ac:dyDescent="0.4">
      <c r="A184" s="86">
        <v>1</v>
      </c>
      <c r="B184" s="60">
        <v>2</v>
      </c>
      <c r="C184" s="130">
        <v>3</v>
      </c>
      <c r="D184" s="68"/>
      <c r="E184" s="68"/>
      <c r="F184" s="68"/>
      <c r="G184" s="68"/>
    </row>
    <row r="185" spans="1:7" s="4" customFormat="1" ht="43.5" customHeight="1" x14ac:dyDescent="0.35">
      <c r="A185" s="131">
        <v>1</v>
      </c>
      <c r="B185" s="132" t="s">
        <v>56</v>
      </c>
      <c r="C185" s="133">
        <f>D175</f>
        <v>48000</v>
      </c>
      <c r="D185" s="68"/>
      <c r="E185" s="68"/>
      <c r="F185" s="68"/>
      <c r="G185" s="68"/>
    </row>
    <row r="186" spans="1:7" s="4" customFormat="1" ht="43.5" customHeight="1" x14ac:dyDescent="0.35">
      <c r="A186" s="131">
        <v>2</v>
      </c>
      <c r="B186" s="132" t="s">
        <v>59</v>
      </c>
      <c r="C186" s="133">
        <f>C154</f>
        <v>5800</v>
      </c>
      <c r="D186" s="68"/>
      <c r="E186" s="68"/>
      <c r="F186" s="68"/>
      <c r="G186" s="68"/>
    </row>
    <row r="187" spans="1:7" s="4" customFormat="1" ht="43.5" customHeight="1" x14ac:dyDescent="0.35">
      <c r="A187" s="131">
        <v>3</v>
      </c>
      <c r="B187" s="132" t="s">
        <v>89</v>
      </c>
      <c r="C187" s="133">
        <f>IF(C179=15,(C185-C186)*0.15,C185*C179/100)</f>
        <v>2880</v>
      </c>
      <c r="D187" s="158"/>
      <c r="E187" s="68"/>
      <c r="F187" s="68"/>
      <c r="G187" s="68"/>
    </row>
    <row r="188" spans="1:7" s="4" customFormat="1" ht="43.5" customHeight="1" x14ac:dyDescent="0.35">
      <c r="A188" s="131">
        <v>4</v>
      </c>
      <c r="B188" s="132" t="s">
        <v>90</v>
      </c>
      <c r="C188" s="133">
        <f>C185-C186-C187</f>
        <v>39320</v>
      </c>
      <c r="D188" s="68"/>
      <c r="E188" s="68"/>
      <c r="F188" s="68"/>
      <c r="G188" s="68"/>
    </row>
    <row r="189" spans="1:7" s="4" customFormat="1" ht="43.5" customHeight="1" x14ac:dyDescent="0.35">
      <c r="A189" s="131">
        <v>5</v>
      </c>
      <c r="B189" s="132" t="s">
        <v>11</v>
      </c>
      <c r="C189" s="133">
        <f>C188*12</f>
        <v>471840</v>
      </c>
      <c r="D189" s="68"/>
      <c r="E189" s="68"/>
      <c r="F189" s="68"/>
      <c r="G189" s="68"/>
    </row>
    <row r="190" spans="1:7" s="4" customFormat="1" ht="43.5" customHeight="1" x14ac:dyDescent="0.35">
      <c r="A190" s="131">
        <v>6</v>
      </c>
      <c r="B190" s="132" t="s">
        <v>57</v>
      </c>
      <c r="C190" s="134">
        <f>IF(C186=0,0,C188/C186)</f>
        <v>6.7793103448275858</v>
      </c>
      <c r="D190" s="68"/>
      <c r="E190" s="68"/>
      <c r="F190" s="68"/>
      <c r="G190" s="68"/>
    </row>
    <row r="191" spans="1:7" ht="43.5" customHeight="1" thickBot="1" x14ac:dyDescent="0.45">
      <c r="A191" s="131">
        <v>7</v>
      </c>
      <c r="B191" s="135" t="s">
        <v>131</v>
      </c>
      <c r="C191" s="136">
        <f>ROUND(C100/C188,0)</f>
        <v>9</v>
      </c>
    </row>
    <row r="192" spans="1:7" s="4" customFormat="1" ht="20.399999999999999" x14ac:dyDescent="0.35">
      <c r="A192" s="68"/>
      <c r="B192" s="68"/>
      <c r="C192" s="68"/>
      <c r="D192" s="68"/>
      <c r="E192" s="68"/>
      <c r="F192" s="68"/>
      <c r="G192" s="68"/>
    </row>
    <row r="193" spans="1:7" s="15" customFormat="1" ht="43.5" customHeight="1" x14ac:dyDescent="0.25">
      <c r="A193" s="189" t="s">
        <v>12</v>
      </c>
      <c r="B193" s="189"/>
      <c r="C193" s="189"/>
      <c r="D193" s="189"/>
      <c r="E193" s="35"/>
      <c r="F193" s="137"/>
      <c r="G193" s="137"/>
    </row>
    <row r="194" spans="1:7" s="15" customFormat="1" ht="40.5" customHeight="1" x14ac:dyDescent="0.25">
      <c r="A194" s="189"/>
      <c r="B194" s="189"/>
      <c r="C194" s="189"/>
      <c r="D194" s="189"/>
      <c r="E194" s="35"/>
      <c r="F194" s="138"/>
      <c r="G194" s="137"/>
    </row>
    <row r="195" spans="1:7" s="4" customFormat="1" ht="33.75" customHeight="1" x14ac:dyDescent="0.35">
      <c r="A195" s="189" t="s">
        <v>91</v>
      </c>
      <c r="B195" s="189"/>
      <c r="C195" s="189"/>
      <c r="D195" s="189"/>
      <c r="E195" s="189"/>
      <c r="F195" s="55"/>
      <c r="G195" s="68"/>
    </row>
    <row r="196" spans="1:7" s="14" customFormat="1" ht="57.75" customHeight="1" x14ac:dyDescent="0.4">
      <c r="A196" s="37"/>
      <c r="B196" s="139"/>
      <c r="C196" s="37"/>
      <c r="D196" s="37"/>
      <c r="E196" s="37"/>
      <c r="F196" s="140"/>
      <c r="G196" s="140"/>
    </row>
    <row r="197" spans="1:7" ht="15.75" hidden="1" customHeight="1" x14ac:dyDescent="0.4"/>
  </sheetData>
  <sheetProtection formatCells="0" formatColumns="0" formatRows="0" insertColumns="0" insertRows="0" insertHyperlinks="0" deleteColumns="0" deleteRows="0" sort="0" autoFilter="0" pivotTables="0"/>
  <mergeCells count="278">
    <mergeCell ref="CZ123:DF123"/>
    <mergeCell ref="A64:G64"/>
    <mergeCell ref="A65:G65"/>
    <mergeCell ref="A66:G66"/>
    <mergeCell ref="A67:G67"/>
    <mergeCell ref="A73:G73"/>
    <mergeCell ref="A77:G77"/>
    <mergeCell ref="A76:G76"/>
    <mergeCell ref="A75:G75"/>
    <mergeCell ref="CL87:CR87"/>
    <mergeCell ref="CS87:CY87"/>
    <mergeCell ref="BX110:CD110"/>
    <mergeCell ref="BC123:BI123"/>
    <mergeCell ref="BJ123:BP123"/>
    <mergeCell ref="BQ123:BW123"/>
    <mergeCell ref="BX123:CD123"/>
    <mergeCell ref="CE123:CK123"/>
    <mergeCell ref="CL123:CR123"/>
    <mergeCell ref="CS123:CY123"/>
    <mergeCell ref="A80:G80"/>
    <mergeCell ref="A68:B68"/>
    <mergeCell ref="AH87:AN87"/>
    <mergeCell ref="AO87:AU87"/>
    <mergeCell ref="AH110:AN110"/>
    <mergeCell ref="EB87:EH87"/>
    <mergeCell ref="EI87:EO87"/>
    <mergeCell ref="EP87:EV87"/>
    <mergeCell ref="EB110:EH110"/>
    <mergeCell ref="EI110:EO110"/>
    <mergeCell ref="EP110:EV110"/>
    <mergeCell ref="DN110:DT110"/>
    <mergeCell ref="DU110:EA110"/>
    <mergeCell ref="CZ87:DF87"/>
    <mergeCell ref="DG87:DM87"/>
    <mergeCell ref="DN87:DT87"/>
    <mergeCell ref="DU87:EA87"/>
    <mergeCell ref="B79:C79"/>
    <mergeCell ref="B103:F103"/>
    <mergeCell ref="B104:F104"/>
    <mergeCell ref="B105:F105"/>
    <mergeCell ref="B106:F106"/>
    <mergeCell ref="B107:F107"/>
    <mergeCell ref="B108:F108"/>
    <mergeCell ref="B102:F102"/>
    <mergeCell ref="C89:C90"/>
    <mergeCell ref="B89:B90"/>
    <mergeCell ref="A74:G74"/>
    <mergeCell ref="A1:G1"/>
    <mergeCell ref="A2:G2"/>
    <mergeCell ref="A49:F49"/>
    <mergeCell ref="A43:G43"/>
    <mergeCell ref="A44:G44"/>
    <mergeCell ref="A10:G10"/>
    <mergeCell ref="A34:G34"/>
    <mergeCell ref="A35:G35"/>
    <mergeCell ref="A7:G7"/>
    <mergeCell ref="A8:G8"/>
    <mergeCell ref="A9:G9"/>
    <mergeCell ref="A6:G6"/>
    <mergeCell ref="A12:G12"/>
    <mergeCell ref="A13:G13"/>
    <mergeCell ref="A14:G14"/>
    <mergeCell ref="A46:G46"/>
    <mergeCell ref="A48:G48"/>
    <mergeCell ref="A45:F45"/>
    <mergeCell ref="B5:G5"/>
    <mergeCell ref="B11:G11"/>
    <mergeCell ref="B16:G16"/>
    <mergeCell ref="B18:G18"/>
    <mergeCell ref="A37:G37"/>
    <mergeCell ref="A123:G123"/>
    <mergeCell ref="H123:L123"/>
    <mergeCell ref="M123:S123"/>
    <mergeCell ref="T123:Z123"/>
    <mergeCell ref="AA123:AG123"/>
    <mergeCell ref="BQ87:BW87"/>
    <mergeCell ref="BX87:CD87"/>
    <mergeCell ref="AV110:BB110"/>
    <mergeCell ref="BC110:BI110"/>
    <mergeCell ref="BJ110:BP110"/>
    <mergeCell ref="BQ110:BW110"/>
    <mergeCell ref="BJ87:BP87"/>
    <mergeCell ref="AO110:AU110"/>
    <mergeCell ref="AV87:BB87"/>
    <mergeCell ref="BC87:BI87"/>
    <mergeCell ref="AV123:BB123"/>
    <mergeCell ref="A89:A90"/>
    <mergeCell ref="A87:G87"/>
    <mergeCell ref="D89:F89"/>
    <mergeCell ref="HO87:HU87"/>
    <mergeCell ref="HV87:IB87"/>
    <mergeCell ref="IC87:II87"/>
    <mergeCell ref="AH123:AN123"/>
    <mergeCell ref="AO123:AU123"/>
    <mergeCell ref="H87:L87"/>
    <mergeCell ref="M87:S87"/>
    <mergeCell ref="T87:Z87"/>
    <mergeCell ref="AA87:AG87"/>
    <mergeCell ref="DG123:DM123"/>
    <mergeCell ref="CE87:CK87"/>
    <mergeCell ref="EW87:FC87"/>
    <mergeCell ref="FD87:FJ87"/>
    <mergeCell ref="FK87:FQ87"/>
    <mergeCell ref="FR87:FX87"/>
    <mergeCell ref="EW110:FC110"/>
    <mergeCell ref="FD110:FJ110"/>
    <mergeCell ref="FK110:FQ110"/>
    <mergeCell ref="FR110:FX110"/>
    <mergeCell ref="CE110:CK110"/>
    <mergeCell ref="CL110:CR110"/>
    <mergeCell ref="CS110:CY110"/>
    <mergeCell ref="CZ110:DF110"/>
    <mergeCell ref="DG110:DM110"/>
    <mergeCell ref="IJ87:IP87"/>
    <mergeCell ref="IQ87:IT87"/>
    <mergeCell ref="A110:G110"/>
    <mergeCell ref="H110:L110"/>
    <mergeCell ref="M110:S110"/>
    <mergeCell ref="T110:Z110"/>
    <mergeCell ref="AA110:AG110"/>
    <mergeCell ref="FY110:GE110"/>
    <mergeCell ref="GF110:GL110"/>
    <mergeCell ref="GM110:GS110"/>
    <mergeCell ref="GT110:GZ110"/>
    <mergeCell ref="HA110:HG110"/>
    <mergeCell ref="HH110:HN110"/>
    <mergeCell ref="HO110:HU110"/>
    <mergeCell ref="HV110:IB110"/>
    <mergeCell ref="IC110:II110"/>
    <mergeCell ref="IJ110:IP110"/>
    <mergeCell ref="IQ110:IT110"/>
    <mergeCell ref="FY87:GE87"/>
    <mergeCell ref="GF87:GL87"/>
    <mergeCell ref="GM87:GS87"/>
    <mergeCell ref="GT87:GZ87"/>
    <mergeCell ref="HA87:HG87"/>
    <mergeCell ref="HH87:HN87"/>
    <mergeCell ref="DN123:DT123"/>
    <mergeCell ref="DU123:EA123"/>
    <mergeCell ref="EB123:EH123"/>
    <mergeCell ref="EI123:EO123"/>
    <mergeCell ref="EP123:EV123"/>
    <mergeCell ref="EW123:FC123"/>
    <mergeCell ref="FD123:FJ123"/>
    <mergeCell ref="FK123:FQ123"/>
    <mergeCell ref="FR123:FX123"/>
    <mergeCell ref="FY123:GE123"/>
    <mergeCell ref="GF123:GL123"/>
    <mergeCell ref="GM123:GS123"/>
    <mergeCell ref="GT123:GZ123"/>
    <mergeCell ref="HA123:HG123"/>
    <mergeCell ref="HH123:HN123"/>
    <mergeCell ref="HO123:HU123"/>
    <mergeCell ref="HV123:IB123"/>
    <mergeCell ref="BX133:CD133"/>
    <mergeCell ref="CE133:CK133"/>
    <mergeCell ref="CL133:CR133"/>
    <mergeCell ref="CS133:CY133"/>
    <mergeCell ref="CZ133:DF133"/>
    <mergeCell ref="DG133:DM133"/>
    <mergeCell ref="GM133:GS133"/>
    <mergeCell ref="DN133:DT133"/>
    <mergeCell ref="DU133:EA133"/>
    <mergeCell ref="EB133:EH133"/>
    <mergeCell ref="EI133:EO133"/>
    <mergeCell ref="FD133:FJ133"/>
    <mergeCell ref="FK133:FQ133"/>
    <mergeCell ref="FR133:FX133"/>
    <mergeCell ref="FY133:GE133"/>
    <mergeCell ref="GF133:GL133"/>
    <mergeCell ref="A133:G133"/>
    <mergeCell ref="H133:L133"/>
    <mergeCell ref="M133:S133"/>
    <mergeCell ref="T133:Z133"/>
    <mergeCell ref="AA133:AG133"/>
    <mergeCell ref="AH133:AN133"/>
    <mergeCell ref="AO133:AU133"/>
    <mergeCell ref="AV133:BB133"/>
    <mergeCell ref="BC133:BI133"/>
    <mergeCell ref="IQ133:IT133"/>
    <mergeCell ref="GT133:GZ133"/>
    <mergeCell ref="HA133:HG133"/>
    <mergeCell ref="HH133:HN133"/>
    <mergeCell ref="HO133:HU133"/>
    <mergeCell ref="HV133:IB133"/>
    <mergeCell ref="IC133:II133"/>
    <mergeCell ref="IJ123:IP123"/>
    <mergeCell ref="IQ123:IT123"/>
    <mergeCell ref="IJ133:IP133"/>
    <mergeCell ref="IC123:II123"/>
    <mergeCell ref="AH145:AN145"/>
    <mergeCell ref="AO145:AU145"/>
    <mergeCell ref="AV145:BB145"/>
    <mergeCell ref="BC145:BI145"/>
    <mergeCell ref="BJ145:BP145"/>
    <mergeCell ref="BQ145:BW145"/>
    <mergeCell ref="EW145:FC145"/>
    <mergeCell ref="BX145:CD145"/>
    <mergeCell ref="CE145:CK145"/>
    <mergeCell ref="CL145:CR145"/>
    <mergeCell ref="CS145:CY145"/>
    <mergeCell ref="CZ145:DF145"/>
    <mergeCell ref="DG145:DM145"/>
    <mergeCell ref="FK145:FQ145"/>
    <mergeCell ref="EP133:EV133"/>
    <mergeCell ref="EW133:FC133"/>
    <mergeCell ref="BJ133:BP133"/>
    <mergeCell ref="BQ133:BW133"/>
    <mergeCell ref="IJ145:IP145"/>
    <mergeCell ref="IQ145:IT145"/>
    <mergeCell ref="A146:G146"/>
    <mergeCell ref="GT145:GZ145"/>
    <mergeCell ref="HA145:HG145"/>
    <mergeCell ref="HH145:HN145"/>
    <mergeCell ref="HO145:HU145"/>
    <mergeCell ref="HV145:IB145"/>
    <mergeCell ref="IC145:II145"/>
    <mergeCell ref="FD145:FJ145"/>
    <mergeCell ref="FR145:FX145"/>
    <mergeCell ref="FY145:GE145"/>
    <mergeCell ref="GF145:GL145"/>
    <mergeCell ref="GM145:GS145"/>
    <mergeCell ref="DN145:DT145"/>
    <mergeCell ref="DU145:EA145"/>
    <mergeCell ref="EB145:EH145"/>
    <mergeCell ref="EI145:EO145"/>
    <mergeCell ref="EP145:EV145"/>
    <mergeCell ref="B134:G134"/>
    <mergeCell ref="H145:L145"/>
    <mergeCell ref="M145:S145"/>
    <mergeCell ref="T145:Z145"/>
    <mergeCell ref="AA145:AG145"/>
    <mergeCell ref="A195:E195"/>
    <mergeCell ref="A177:G177"/>
    <mergeCell ref="A193:D193"/>
    <mergeCell ref="A168:G168"/>
    <mergeCell ref="B170:C170"/>
    <mergeCell ref="A194:D194"/>
    <mergeCell ref="A172:A173"/>
    <mergeCell ref="A157:G157"/>
    <mergeCell ref="A167:G167"/>
    <mergeCell ref="A145:G145"/>
    <mergeCell ref="B180:D180"/>
    <mergeCell ref="B172:B173"/>
    <mergeCell ref="B174:C174"/>
    <mergeCell ref="B175:C175"/>
    <mergeCell ref="A15:G15"/>
    <mergeCell ref="A17:G17"/>
    <mergeCell ref="A29:G29"/>
    <mergeCell ref="A30:G30"/>
    <mergeCell ref="A31:G31"/>
    <mergeCell ref="A32:G32"/>
    <mergeCell ref="A19:G19"/>
    <mergeCell ref="A23:C23"/>
    <mergeCell ref="A24:C24"/>
    <mergeCell ref="A25:C25"/>
    <mergeCell ref="B28:G28"/>
    <mergeCell ref="B63:G63"/>
    <mergeCell ref="A42:C42"/>
    <mergeCell ref="B36:G36"/>
    <mergeCell ref="A40:G40"/>
    <mergeCell ref="A41:G41"/>
    <mergeCell ref="A47:G47"/>
    <mergeCell ref="A57:G57"/>
    <mergeCell ref="A58:G58"/>
    <mergeCell ref="A62:G62"/>
    <mergeCell ref="A59:G59"/>
    <mergeCell ref="A60:G60"/>
    <mergeCell ref="A61:G61"/>
    <mergeCell ref="B50:G50"/>
    <mergeCell ref="A51:G51"/>
    <mergeCell ref="A52:G52"/>
    <mergeCell ref="A53:G53"/>
    <mergeCell ref="A54:G54"/>
    <mergeCell ref="A55:G55"/>
    <mergeCell ref="A56:G56"/>
    <mergeCell ref="A38:G38"/>
    <mergeCell ref="A39:G39"/>
  </mergeCells>
  <phoneticPr fontId="2" type="noConversion"/>
  <dataValidations count="1">
    <dataValidation type="list" allowBlank="1" showInputMessage="1" showErrorMessage="1" sqref="C179" xr:uid="{00000000-0002-0000-0000-000000000000}">
      <formula1>"4, 6,15"</formula1>
    </dataValidation>
  </dataValidations>
  <pageMargins left="0.74803149606299213" right="0.39370078740157483" top="0.39370078740157483" bottom="0.39370078740157483" header="0" footer="0"/>
  <pageSetup paperSize="9" scale="48" fitToHeight="3" orientation="portrait" r:id="rId1"/>
  <headerFooter alignWithMargins="0">
    <oddFooter>&amp;R&amp;P</oddFooter>
  </headerFooter>
  <rowBreaks count="2" manualBreakCount="2">
    <brk id="78" min="1" max="6" man="1"/>
    <brk id="135"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zoomScale="90" zoomScaleNormal="90" workbookViewId="0">
      <selection activeCell="D7" sqref="D7"/>
    </sheetView>
  </sheetViews>
  <sheetFormatPr defaultRowHeight="13.2" x14ac:dyDescent="0.25"/>
  <cols>
    <col min="1" max="1" width="9.109375" style="28"/>
    <col min="2" max="2" width="33.6640625" style="28" customWidth="1"/>
    <col min="3" max="3" width="21.109375" style="28" customWidth="1"/>
    <col min="4" max="4" width="20" style="28" customWidth="1"/>
    <col min="5" max="5" width="24.33203125" style="28" customWidth="1"/>
  </cols>
  <sheetData>
    <row r="1" spans="1:5" ht="17.399999999999999" x14ac:dyDescent="0.25">
      <c r="A1" s="238" t="s">
        <v>114</v>
      </c>
      <c r="B1" s="238"/>
      <c r="C1" s="238"/>
      <c r="D1" s="238"/>
      <c r="E1" s="238"/>
    </row>
    <row r="2" spans="1:5" ht="17.399999999999999" x14ac:dyDescent="0.25">
      <c r="A2" s="23"/>
      <c r="B2" s="23"/>
      <c r="C2" s="23"/>
      <c r="D2" s="23"/>
      <c r="E2" s="23" t="s">
        <v>115</v>
      </c>
    </row>
    <row r="3" spans="1:5" ht="15.6" thickBot="1" x14ac:dyDescent="0.3">
      <c r="A3" s="24"/>
      <c r="B3" s="25"/>
      <c r="C3" s="25"/>
      <c r="D3" s="25"/>
      <c r="E3" s="25"/>
    </row>
    <row r="4" spans="1:5" ht="35.4" thickBot="1" x14ac:dyDescent="0.3">
      <c r="A4" s="26" t="s">
        <v>116</v>
      </c>
      <c r="B4" s="27" t="s">
        <v>117</v>
      </c>
      <c r="C4" s="27" t="s">
        <v>118</v>
      </c>
      <c r="D4" s="27" t="s">
        <v>66</v>
      </c>
      <c r="E4" s="27" t="s">
        <v>119</v>
      </c>
    </row>
    <row r="5" spans="1:5" ht="30" x14ac:dyDescent="0.25">
      <c r="A5" s="19">
        <v>1</v>
      </c>
      <c r="B5" s="19" t="s">
        <v>164</v>
      </c>
      <c r="C5" s="20">
        <v>3000</v>
      </c>
      <c r="D5" s="21">
        <v>5</v>
      </c>
      <c r="E5" s="20">
        <f t="shared" ref="E5:E10" si="0">C5*D5</f>
        <v>15000</v>
      </c>
    </row>
    <row r="6" spans="1:5" ht="15.6" x14ac:dyDescent="0.25">
      <c r="A6" s="19">
        <v>2</v>
      </c>
      <c r="B6" s="19" t="s">
        <v>165</v>
      </c>
      <c r="C6" s="20">
        <v>3000</v>
      </c>
      <c r="D6" s="21">
        <v>5</v>
      </c>
      <c r="E6" s="20">
        <f t="shared" si="0"/>
        <v>15000</v>
      </c>
    </row>
    <row r="7" spans="1:5" ht="15.6" x14ac:dyDescent="0.25">
      <c r="A7" s="19">
        <v>3</v>
      </c>
      <c r="B7" s="19" t="s">
        <v>166</v>
      </c>
      <c r="C7" s="20">
        <v>3000</v>
      </c>
      <c r="D7" s="21">
        <v>2</v>
      </c>
      <c r="E7" s="20">
        <f t="shared" si="0"/>
        <v>6000</v>
      </c>
    </row>
    <row r="8" spans="1:5" ht="15.6" x14ac:dyDescent="0.25">
      <c r="A8" s="19">
        <v>4</v>
      </c>
      <c r="B8" s="19" t="s">
        <v>167</v>
      </c>
      <c r="C8" s="20">
        <v>3000</v>
      </c>
      <c r="D8" s="21">
        <v>2</v>
      </c>
      <c r="E8" s="20">
        <f t="shared" si="0"/>
        <v>6000</v>
      </c>
    </row>
    <row r="9" spans="1:5" ht="15.6" x14ac:dyDescent="0.25">
      <c r="A9" s="19">
        <v>5</v>
      </c>
      <c r="B9" s="19" t="s">
        <v>168</v>
      </c>
      <c r="C9" s="20">
        <v>3000</v>
      </c>
      <c r="D9" s="21">
        <v>2</v>
      </c>
      <c r="E9" s="20">
        <f t="shared" si="0"/>
        <v>6000</v>
      </c>
    </row>
    <row r="10" spans="1:5" ht="15.6" x14ac:dyDescent="0.25">
      <c r="A10" s="19">
        <v>6</v>
      </c>
      <c r="B10" s="19"/>
      <c r="C10" s="20"/>
      <c r="D10" s="21"/>
      <c r="E10" s="20">
        <f t="shared" si="0"/>
        <v>0</v>
      </c>
    </row>
    <row r="11" spans="1:5" ht="15.6" x14ac:dyDescent="0.25">
      <c r="A11" s="239"/>
      <c r="B11" s="240" t="s">
        <v>120</v>
      </c>
      <c r="C11" s="18"/>
      <c r="D11" s="22">
        <f>SUM(D5:D10)</f>
        <v>16</v>
      </c>
      <c r="E11" s="18">
        <f>SUM(E5:E10)</f>
        <v>48000</v>
      </c>
    </row>
  </sheetData>
  <mergeCells count="2">
    <mergeCell ref="A1:E1"/>
    <mergeCell ref="A11:B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2025-02-24T14:57:30Z</cp:lastPrinted>
  <dcterms:created xsi:type="dcterms:W3CDTF">2009-05-20T11:30:47Z</dcterms:created>
  <dcterms:modified xsi:type="dcterms:W3CDTF">2025-04-05T11:44:05Z</dcterms:modified>
</cp:coreProperties>
</file>