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97037801-D965-4697-99C0-74C07190F5C0}" xr6:coauthVersionLast="37" xr6:coauthVersionMax="45" xr10:uidLastSave="{00000000-0000-0000-0000-000000000000}"/>
  <bookViews>
    <workbookView xWindow="0" yWindow="0" windowWidth="28800" windowHeight="13068" xr2:uid="{00000000-000D-0000-FFFF-FFFF00000000}"/>
  </bookViews>
  <sheets>
    <sheet name="БизнесПлан" sheetId="1" r:id="rId1"/>
  </sheets>
  <definedNames>
    <definedName name="месСебест">БизнесПлан!$E$161</definedName>
    <definedName name="месячнаяПрограмма">БизнесПлан!#REF!</definedName>
    <definedName name="_xlnm.Print_Area" localSheetId="0">БизнесПлан!$A$1:$G$206</definedName>
  </definedNames>
  <calcPr calcId="179021"/>
</workbook>
</file>

<file path=xl/calcChain.xml><?xml version="1.0" encoding="utf-8"?>
<calcChain xmlns="http://schemas.openxmlformats.org/spreadsheetml/2006/main">
  <c r="C94" i="1" l="1"/>
  <c r="F94" i="1" s="1"/>
  <c r="F152" i="1" l="1"/>
  <c r="F151" i="1"/>
  <c r="D187" i="1" l="1"/>
  <c r="E93" i="1" l="1"/>
  <c r="E98" i="1"/>
  <c r="C93" i="1"/>
  <c r="C85" i="1" l="1"/>
  <c r="D191" i="1" l="1"/>
  <c r="E99" i="1" l="1"/>
  <c r="D100" i="1"/>
  <c r="E96" i="1" s="1"/>
  <c r="F92" i="1"/>
  <c r="E97" i="1" l="1"/>
  <c r="E94" i="1"/>
  <c r="E95" i="1"/>
  <c r="C23" i="1"/>
  <c r="E92" i="1"/>
  <c r="E69" i="1" l="1"/>
  <c r="C139" i="1"/>
  <c r="C165" i="1" s="1"/>
  <c r="C99" i="1" l="1"/>
  <c r="F69" i="1"/>
  <c r="G69" i="1" s="1"/>
  <c r="G70" i="1" s="1"/>
  <c r="C98" i="1" s="1"/>
  <c r="F98" i="1" s="1"/>
  <c r="D127" i="1" l="1"/>
  <c r="C95" i="1" s="1"/>
  <c r="F95" i="1" s="1"/>
  <c r="F147" i="1"/>
  <c r="F148" i="1"/>
  <c r="F149" i="1"/>
  <c r="F150" i="1"/>
  <c r="F99" i="1"/>
  <c r="C163" i="1"/>
  <c r="F97" i="1"/>
  <c r="C164" i="1"/>
  <c r="C162" i="1" l="1" a="1"/>
  <c r="C162" i="1" s="1"/>
  <c r="C166" i="1" s="1"/>
  <c r="F153" i="1"/>
  <c r="C196" i="1"/>
  <c r="C198" i="1" s="1"/>
  <c r="C197" i="1" l="1"/>
  <c r="C199" i="1" s="1"/>
  <c r="C167" i="1"/>
  <c r="C173" i="1" s="1"/>
  <c r="C175" i="1" s="1"/>
  <c r="C176" i="1" s="1"/>
  <c r="C96" i="1"/>
  <c r="F96" i="1" s="1"/>
  <c r="C200" i="1" l="1"/>
  <c r="F100" i="1"/>
  <c r="C24" i="1" s="1"/>
  <c r="C100" i="1"/>
  <c r="C21" i="1" s="1"/>
  <c r="C201" i="1"/>
  <c r="C202" i="1" l="1"/>
</calcChain>
</file>

<file path=xl/sharedStrings.xml><?xml version="1.0" encoding="utf-8"?>
<sst xmlns="http://schemas.openxmlformats.org/spreadsheetml/2006/main" count="224" uniqueCount="203">
  <si>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</si>
  <si>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</si>
  <si>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</si>
  <si>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</si>
  <si>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</si>
  <si>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</si>
  <si>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</si>
  <si>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</si>
  <si>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</si>
  <si>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</si>
  <si>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</si>
  <si>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</si>
  <si>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</si>
  <si>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</si>
  <si>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</si>
  <si>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</si>
  <si>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</si>
  <si>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</si>
  <si>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</si>
  <si>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</si>
  <si>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</si>
  <si>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</si>
  <si>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</si>
  <si>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</si>
  <si>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</si>
  <si>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</si>
  <si>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</si>
  <si>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</si>
  <si>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</si>
  <si>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</si>
  <si>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</si>
  <si>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</si>
  <si>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</si>
  <si>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</si>
  <si>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</si>
  <si>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</si>
  <si>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</si>
  <si>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</si>
  <si>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</si>
  <si>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</si>
  <si>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</si>
  <si>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</si>
  <si>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</si>
  <si>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</si>
  <si>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</si>
  <si>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</si>
  <si>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</si>
  <si>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</si>
  <si>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</si>
  <si>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</si>
  <si>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</si>
  <si>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</si>
  <si>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</si>
  <si>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</si>
  <si>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</si>
  <si>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</si>
  <si>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</si>
  <si>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</si>
  <si>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</si>
  <si>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</si>
  <si>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</si>
  <si>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</si>
  <si>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</si>
  <si>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</si>
  <si>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</si>
  <si>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</si>
  <si>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</si>
  <si>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</si>
  <si>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</si>
  <si>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</si>
  <si>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</si>
  <si>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</si>
  <si>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</si>
  <si>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</si>
  <si>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</si>
  <si>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</si>
  <si>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</si>
  <si>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</si>
  <si>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</si>
  <si>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</si>
  <si>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</si>
  <si>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</si>
  <si>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</si>
  <si>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</si>
  <si>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</si>
  <si>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</si>
  <si>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</si>
  <si>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</si>
  <si>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</si>
  <si>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</si>
  <si>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</si>
  <si>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</si>
  <si>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Выберите ставку налога ------------------------------------&gt;&gt;&gt;</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</si>
  <si>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</si>
  <si>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</si>
  <si>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</si>
  <si>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</si>
  <si>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</si>
  <si>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</si>
  <si>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</si>
  <si>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</si>
  <si>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</si>
  <si>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</si>
  <si>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</si>
  <si>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</si>
  <si>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(Расчет налога примерный. Расчет налога не учитывает стоимость патента при Патентной системе налогообложения)</t>
  </si>
  <si>
    <t xml:space="preserve">1.1 Сведения о предпринимателе:
          </t>
  </si>
  <si>
    <t>1.2. Образование и квалификация предпринимателя: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</si>
  <si>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</si>
  <si>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</si>
  <si>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</si>
  <si>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</si>
  <si>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</si>
  <si>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</si>
  <si>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</si>
  <si>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 xml:space="preserve"> Характеристики услуги: </t>
  </si>
  <si>
    <r>
      <t xml:space="preserve">2.3.
</t>
    </r>
    <r>
      <rPr>
        <b/>
        <sz val="14"/>
        <color rgb="FF0000FF"/>
        <rFont val="Courier New"/>
        <family val="3"/>
        <charset val="204"/>
      </rPr>
      <t xml:space="preserve">
</t>
    </r>
  </si>
  <si>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</si>
  <si>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</si>
  <si>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</si>
  <si>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</si>
  <si>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</si>
  <si>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</si>
  <si>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</si>
  <si>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</si>
  <si>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</si>
  <si>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Срок окупаемости, мес.</t>
  </si>
  <si>
    <t xml:space="preserve"> * содержание основных средств, связь, транспорт, реклама, бухучет</t>
  </si>
  <si>
    <t xml:space="preserve">Тип помещения: </t>
  </si>
  <si>
    <t xml:space="preserve">Право использования (собственность/аренда): </t>
  </si>
  <si>
    <t xml:space="preserve">Используемая площадь: </t>
  </si>
  <si>
    <t>предпринимательского проекта : Оказание услуг монтажа, демонтажа и ремонта натяжных потолков</t>
  </si>
  <si>
    <t>Уровень (вид) образования: средне-специальное</t>
  </si>
  <si>
    <t>Адрес: на адресе у клиента</t>
  </si>
  <si>
    <r>
      <rPr>
        <b/>
        <sz val="14"/>
        <rFont val="Courier New"/>
        <family val="3"/>
        <charset val="204"/>
      </rPr>
      <t>2.2. Полное перечисление выпускаемой продукции, товаров, услуг и т.д.:</t>
    </r>
    <r>
      <rPr>
        <sz val="12"/>
        <rFont val="Courier New"/>
        <family val="3"/>
        <charset val="204"/>
      </rPr>
      <t xml:space="preserve"> Монтаж натяжных потолков; Демонтаж натяжных потолков; Ремонт натяжных потолков. </t>
    </r>
  </si>
  <si>
    <t xml:space="preserve">Демонтаж натяжного потолка - снятие старого натяжного потолка и сопустствующих элементов конструкции. </t>
  </si>
  <si>
    <t>Ремонт натяжного потолка - заклеивание порезов и порваного полотна.</t>
  </si>
  <si>
    <t>Слив воды с натяжного потолка.</t>
  </si>
  <si>
    <r>
      <rPr>
        <b/>
        <sz val="14"/>
        <rFont val="Courier New"/>
        <family val="3"/>
        <charset val="204"/>
      </rPr>
      <t>2.5. Время, необходимое для начала деятельности:</t>
    </r>
    <r>
      <rPr>
        <sz val="12"/>
        <rFont val="Courier New"/>
        <family val="3"/>
        <charset val="204"/>
      </rPr>
      <t xml:space="preserve"> 1 неделя</t>
    </r>
  </si>
  <si>
    <r>
      <rPr>
        <b/>
        <sz val="14"/>
        <rFont val="Courier New"/>
        <family val="3"/>
        <charset val="204"/>
      </rPr>
      <t>2.6. Требуется ли разрешение соответствующих органов (СЭС, пожарная охрана и т.д.):</t>
    </r>
    <r>
      <rPr>
        <sz val="12"/>
        <rFont val="Courier New"/>
        <family val="3"/>
        <charset val="204"/>
      </rPr>
      <t xml:space="preserve"> нет</t>
    </r>
  </si>
  <si>
    <t>2.7. Имеющиеся активы для реализации проекта:</t>
  </si>
  <si>
    <t>Выезд на бесплатный замер к клиенту;</t>
  </si>
  <si>
    <t>Замер и консультация по возможным вариантам материалов и работ;</t>
  </si>
  <si>
    <t>Расчёт стоимости материалов и услуг, согласование даты монтажа;</t>
  </si>
  <si>
    <t>Автомобиль (собственность)</t>
  </si>
  <si>
    <t>Закупка материалов для монтажа;</t>
  </si>
  <si>
    <t>Выезд к клиенту в обговоренную дату;</t>
  </si>
  <si>
    <t>Обагечивание стен для последующего закрепления полотна;</t>
  </si>
  <si>
    <t>Установка закладных под элементы освещения/вытяжек/декора;</t>
  </si>
  <si>
    <t>Подвод коммуникаций к закладным под элементы освещения;</t>
  </si>
  <si>
    <t>Установка натяжного полотна;</t>
  </si>
  <si>
    <t>Выравнивание натяжного полотна спомощью тепловой пушки;</t>
  </si>
  <si>
    <t>Установка элементов освещения/ карнизов / вытяжек.</t>
  </si>
  <si>
    <t xml:space="preserve">Конкурентная способность (наличие конкурента): 
По данным сервиса Яндекс Вордстат за период с 9.01.2025 по 9.02.2025 поиск по запросу "натяжной потолок Самара" был произведен 2 592 раза, что говорит о высоком спросе на эту услугу в Самаре и Самарской области. При этом анализ конкурентов показал, что на рынке присутствует 14 крупных компаний,имеющих сайты с предложением своих услуг, и 151 объявление от частных мастеров. Таким образом, на одно предложение услуг приходиться около 15-ти запросов в день. Даже крупные компании высокого ценового сегмента не располагают ресурсами для удовлетворения этого спроса ежедневно в полном объёме. Таким образом, на рынке наблюдается дефицит мастеров, способных предложить качественные услуги по рыночной цене. Мастера либо сильно завышают цены, чтобы отсеить небольшие заказы, либо удешевляют производство, что приводит к падению качества. Моё предложение уникально, поскольку я хочу предоставлять качественный услуги по рыночным ценам, чтобы удовлетворить запросы как клиентов с большим объёмом работ, так и небольшие объекты. </t>
  </si>
  <si>
    <r>
      <t>Основной сегмент клиентов (кто в основном покупает продукцию/услуги):</t>
    </r>
    <r>
      <rPr>
        <sz val="12"/>
        <color rgb="FF0000FF"/>
        <rFont val="Courier New"/>
        <family val="3"/>
        <charset val="204"/>
      </rPr>
      <t xml:space="preserve"> </t>
    </r>
    <r>
      <rPr>
        <sz val="12"/>
        <rFont val="Courier New"/>
        <family val="3"/>
        <charset val="204"/>
      </rPr>
      <t>Покупатели квартир и домов с высоким доходом, владельцы недвижимости со средним доходом, пенсионеры и студенты.</t>
    </r>
  </si>
  <si>
    <t>Реклама (необходимость, её виды): Объявление на Авито (за счёт собственных средств).</t>
  </si>
  <si>
    <t>Шуруповерт</t>
  </si>
  <si>
    <t>Перфоратор</t>
  </si>
  <si>
    <t>Газовый баллон</t>
  </si>
  <si>
    <t>Тепловая пушка</t>
  </si>
  <si>
    <t>Торцовочная пила</t>
  </si>
  <si>
    <t>Болгарка или УШМ</t>
  </si>
  <si>
    <t xml:space="preserve">Электролобзик или Рейноватор </t>
  </si>
  <si>
    <t>Стремянка</t>
  </si>
  <si>
    <t xml:space="preserve">Электрическая дрель </t>
  </si>
  <si>
    <t>Лазерная рулетка</t>
  </si>
  <si>
    <t>Строительный пылесос</t>
  </si>
  <si>
    <t>Саморез 3,5х41 мм крупная резьба</t>
  </si>
  <si>
    <t>1кг</t>
  </si>
  <si>
    <t>Саморез 3,5х51 мм крупная резьба</t>
  </si>
  <si>
    <t>1шт</t>
  </si>
  <si>
    <t>Дюбель R (ёж) 6х40 (1000 шт)</t>
  </si>
  <si>
    <r>
      <t>Продукция/услуги</t>
    </r>
    <r>
      <rPr>
        <sz val="12"/>
        <color rgb="FF0000FF"/>
        <rFont val="Courier New"/>
        <family val="3"/>
        <charset val="204"/>
      </rPr>
      <t xml:space="preserve">: </t>
    </r>
    <r>
      <rPr>
        <sz val="12"/>
        <rFont val="Courier New"/>
        <family val="3"/>
        <charset val="204"/>
      </rPr>
      <t>Оказание услуг монтажа, демонтажа и ремонта натяжных потолков.</t>
    </r>
  </si>
  <si>
    <t xml:space="preserve">Монтаж натяжного потолка - включает в себя обагечивание, установку закладных под светильники/люстры/гардины/вытяжки, подведение коммуникаций, установку самого полотна, элементов освещения и декоративных элементов. Монтируем из материалов заказчика.  </t>
  </si>
  <si>
    <t>кв.м</t>
  </si>
  <si>
    <t>Наименование учебного учреждения: Самарский колледж строительства и предпринимательства</t>
  </si>
  <si>
    <t>Квалификация/специальность по диплому: Монтаж и эксплуатация внутренних сантехнических устройств и вентиляции.</t>
  </si>
  <si>
    <r>
      <rPr>
        <b/>
        <sz val="14"/>
        <rFont val="Courier New"/>
        <family val="3"/>
        <charset val="204"/>
      </rPr>
      <t>2.1. Полное название вида предпринимательской деятельности с указанием кодов ОКВЭД:</t>
    </r>
    <r>
      <rPr>
        <sz val="12"/>
        <rFont val="Courier New"/>
        <family val="3"/>
        <charset val="204"/>
      </rPr>
      <t xml:space="preserve"> Производство работ по внутренней отделке зданий; монтаж, демонтаж и ремонт натяжных потолков</t>
    </r>
  </si>
  <si>
    <r>
      <t>приобретение основных средств, материальных запасов (перечислить)</t>
    </r>
    <r>
      <rPr>
        <sz val="12"/>
        <rFont val="Courier New"/>
        <family val="3"/>
        <charset val="204"/>
      </rPr>
      <t xml:space="preserve">: для реализации проекта неободимо закупить комплект инструментов, поскольку сейчас я работаю на оборудовании, которое беру в аренду, что забирает значительную часть дохода и не даёт возможности накопить на собственные инструменты. </t>
    </r>
    <r>
      <rPr>
        <sz val="12"/>
        <color indexed="12"/>
        <rFont val="Courier New"/>
        <family val="3"/>
        <charset val="204"/>
      </rPr>
      <t xml:space="preserve">
</t>
    </r>
  </si>
  <si>
    <r>
      <t>помещение, энергоносители (эл.энергия, вода, газ)</t>
    </r>
    <r>
      <rPr>
        <sz val="12"/>
        <rFont val="Courier New"/>
        <family val="3"/>
        <charset val="204"/>
      </rPr>
      <t xml:space="preserve">: электроэнергия обеспечена на объекте у клиента. Газ в газовый баллон заправляется на специализированной станции и является расходным материалом. 
</t>
    </r>
  </si>
  <si>
    <t>Факты, подтверждающие квалификацию по выбранному виду деятельности (если вид деятельности не совпадает с основным образованием): фактическое осуществление профессиональной деятельности, обучение у мастера. В качестве доказательств фактического осуществления услуг по монтажу натяжных потолков педоставляю отзывы клиентов с Авито (смотри Приложение 2).</t>
  </si>
  <si>
    <r>
      <t>инструмент (перечислить)</t>
    </r>
    <r>
      <rPr>
        <sz val="12"/>
        <rFont val="Courier New"/>
        <family val="3"/>
        <charset val="204"/>
      </rPr>
      <t>: Шуруповерт, перфоратор, газовый баллон, тепловая пушка, торцовочная пила, болгарка или УШМ, электролобзик или рейноватор, стремянка, электрическая дрель, лазерная рулетка, строительный пылесос.</t>
    </r>
  </si>
  <si>
    <t xml:space="preserve">Клей КОСМОФЕН 50 гр. </t>
  </si>
  <si>
    <t>Дюбель R (ёж) 6х35 (1000 шт)</t>
  </si>
  <si>
    <r>
      <rPr>
        <u/>
        <sz val="12"/>
        <rFont val="Courier New"/>
        <family val="3"/>
        <charset val="204"/>
      </rPr>
      <t>сырье, материалы, покупные комплектующие изделия (перечислить)</t>
    </r>
    <r>
      <rPr>
        <sz val="12"/>
        <rFont val="Courier New"/>
        <family val="3"/>
        <charset val="204"/>
      </rPr>
      <t xml:space="preserve">: Материал, а именно полотно, профиль, вставка, брус для закладных, конструкции под светильники, светильники, люстры, карнизы принадлежат заказчику. Работа ведется материалами заказчика. Расходные материалы, а именно: саморезы, дюбели, клей - я закупаю самостоятельно. </t>
    </r>
  </si>
  <si>
    <t xml:space="preserve">Каналы сбыта: Объявление на Авито и сарафанное радио. </t>
  </si>
  <si>
    <t xml:space="preserve">Пропан </t>
  </si>
  <si>
    <t>Размещение или продвижение на торговых площадках, сервисах объявлений и соцсетях (продвижение на Авито)</t>
  </si>
  <si>
    <t>Размещение  и  продвижение   на  торговых площадках  в Интернет, в сервисах объявлений (размещение на Авито)</t>
  </si>
  <si>
    <t xml:space="preserve">Уровень цены (по сравнению с аналогом): 525 рублей за 1 кв.м. Эта стоимость ниже среднерыночной на 22%. Такая ценовая политика за счёт своей доступности позволяет работать с клиентами разного сегмента от пенсионеров до представителей среднего класса. </t>
  </si>
  <si>
    <t>Другие организационные затраты</t>
  </si>
  <si>
    <t xml:space="preserve">ГСМ </t>
  </si>
  <si>
    <t>Страхование ОСАГО</t>
  </si>
  <si>
    <t>Домашний интернет</t>
  </si>
  <si>
    <t>Мобильный интернет</t>
  </si>
  <si>
    <t xml:space="preserve">20л </t>
  </si>
  <si>
    <t>Прочие среднемесячные затраты</t>
  </si>
  <si>
    <r>
      <t xml:space="preserve"> * -</t>
    </r>
    <r>
      <rPr>
        <b/>
        <i/>
        <sz val="6"/>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</si>
  <si>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Фамилия, имя и отчество (последнее - при наличии) предпринимателя: Лепишев Александр Андреевич</t>
  </si>
  <si>
    <t xml:space="preserve">ИНН </t>
  </si>
  <si>
    <r>
      <t>Адрес регистрации:</t>
    </r>
    <r>
      <rPr>
        <sz val="12"/>
        <color rgb="FF0000FF"/>
        <rFont val="Courier New"/>
        <family val="3"/>
        <charset val="204"/>
      </rPr>
      <t xml:space="preserve"> </t>
    </r>
    <r>
      <rPr>
        <sz val="12"/>
        <rFont val="Courier New"/>
        <family val="3"/>
        <charset val="204"/>
      </rPr>
      <t xml:space="preserve">г. Самара, </t>
    </r>
  </si>
  <si>
    <t xml:space="preserve">Номер тел.:    E-mail: </t>
  </si>
  <si>
    <t xml:space="preserve">Дата рождения: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</si>
</sst>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6" x14ac:knownFonts="1">
    <font>
      <sz val="10"/>
      <name val="Arial Cyr"/>
      <charset val="204"/>
    </font>
    <font>
      <sz val="10"/>
      <name val="Arial Cyr"/>
      <charset val="204"/>
    </font>
    <font>
      <sz val="8"/>
      <name val="Arial Cyr"/>
      <charset val="204"/>
    </font>
    <font>
      <sz val="12"/>
      <name val="Courier New"/>
      <family val="3"/>
      <charset val="204"/>
    </font>
    <font>
      <b/>
      <sz val="12"/>
      <name val="Courier New"/>
      <family val="3"/>
      <charset val="204"/>
    </font>
    <font>
      <sz val="12"/>
      <name val="Arial"/>
      <family val="2"/>
      <charset val="204"/>
    </font>
    <font>
      <b/>
      <sz val="12"/>
      <name val="Arial"/>
      <family val="2"/>
      <charset val="204"/>
    </font>
    <font>
      <b/>
      <sz val="10"/>
      <name val="Courier New"/>
      <family val="3"/>
      <charset val="204"/>
    </font>
    <font>
      <sz val="12"/>
      <color indexed="12"/>
      <name val="Courier New"/>
      <family val="3"/>
      <charset val="204"/>
    </font>
    <font>
      <u/>
      <sz val="12"/>
      <name val="Courier New"/>
      <family val="3"/>
      <charset val="204"/>
    </font>
    <font>
      <sz val="12"/>
      <color rgb="FF0000CC"/>
      <name val="Arial"/>
      <family val="2"/>
      <charset val="204"/>
    </font>
    <font>
      <b/>
      <sz val="12"/>
      <color rgb="FF0000CC"/>
      <name val="Arial"/>
      <family val="2"/>
      <charset val="204"/>
    </font>
    <font>
      <b/>
      <sz val="12"/>
      <color rgb="FF6415D9"/>
      <name val="Arial"/>
      <family val="2"/>
      <charset val="204"/>
    </font>
    <font>
      <b/>
      <sz val="18"/>
      <name val="Courier New"/>
      <family val="3"/>
      <charset val="204"/>
    </font>
    <font>
      <b/>
      <sz val="16"/>
      <name val="Courier New"/>
      <family val="3"/>
      <charset val="204"/>
    </font>
    <font>
      <i/>
      <sz val="10"/>
      <name val="Courier New"/>
      <family val="3"/>
      <charset val="204"/>
    </font>
    <font>
      <b/>
      <sz val="14"/>
      <name val="Courier New"/>
      <family val="3"/>
      <charset val="204"/>
    </font>
    <font>
      <sz val="12"/>
      <color rgb="FF0000FF"/>
      <name val="Courier New"/>
      <family val="3"/>
      <charset val="204"/>
    </font>
    <font>
      <b/>
      <sz val="14"/>
      <color rgb="FF0000FF"/>
      <name val="Courier New"/>
      <family val="3"/>
      <charset val="204"/>
    </font>
    <font>
      <b/>
      <sz val="16"/>
      <name val="Arial"/>
      <family val="2"/>
      <charset val="204"/>
    </font>
    <font>
      <i/>
      <sz val="6"/>
      <name val="Courier New"/>
      <family val="3"/>
      <charset val="204"/>
    </font>
    <font>
      <b/>
      <i/>
      <sz val="6"/>
      <name val="Courier New"/>
      <family val="3"/>
      <charset val="204"/>
    </font>
    <font>
      <sz val="6"/>
      <name val="Courier New"/>
      <family val="3"/>
      <charset val="204"/>
    </font>
    <font>
      <sz val="12"/>
      <color theme="1"/>
      <name val="Courier New"/>
      <family val="3"/>
      <charset val="204"/>
    </font>
    <font>
      <b/>
      <sz val="14"/>
      <color theme="1"/>
      <name val="Courier New"/>
      <family val="3"/>
      <charset val="204"/>
    </font>
    <font>
      <b/>
      <sz val="12"/>
      <color theme="1"/>
      <name val="Courier New"/>
      <family val="3"/>
      <charset val="204"/>
    </font>
  </fonts>
  <fills count="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24">
    <xf numFmtId="0" fontId="0" fillId="0" borderId="0" xfId="0"/>
    <xf numFmtId="0" fontId="3" fillId="0" borderId="0" xfId="0" applyFont="1"/>
    <xf numFmtId="0" fontId="4" fillId="0" borderId="0" xfId="0" applyFont="1"/>
    <xf numFmtId="0" fontId="3" fillId="0" borderId="0" xfId="0" applyFont="1" applyBorder="1" applyAlignment="1" applyProtection="1">
      <alignment horizontal="left" vertical="top" wrapText="1"/>
      <protection locked="0"/>
    </xf>
    <xf numFmtId="0" fontId="5" fillId="0" borderId="0" xfId="0" applyFont="1" applyAlignment="1">
      <alignment vertical="center"/>
    </xf>
    <xf numFmtId="0" fontId="5" fillId="0" borderId="0" xfId="0" applyFont="1"/>
    <xf numFmtId="0" fontId="6" fillId="0" borderId="0" xfId="0" applyFont="1"/>
    <xf numFmtId="0" fontId="5"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Protection="1">
      <protection locked="0"/>
    </xf>
    <xf numFmtId="0" fontId="5" fillId="0" borderId="0" xfId="0" applyFont="1" applyBorder="1" applyAlignment="1" applyProtection="1">
      <alignment vertical="top" wrapText="1"/>
    </xf>
    <xf numFmtId="0" fontId="6" fillId="0" borderId="0" xfId="0" applyFont="1" applyBorder="1"/>
    <xf numFmtId="0" fontId="5" fillId="0" borderId="0" xfId="0" applyFont="1" applyAlignment="1">
      <alignment wrapText="1"/>
    </xf>
    <xf numFmtId="0" fontId="5" fillId="0" borderId="0" xfId="0" applyFont="1" applyAlignment="1"/>
    <xf numFmtId="0" fontId="5" fillId="0" borderId="0" xfId="0" applyFont="1" applyAlignment="1">
      <alignment horizontal="center" wrapText="1"/>
    </xf>
    <xf numFmtId="0" fontId="5"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5" fontId="5" fillId="2" borderId="2" xfId="0" applyNumberFormat="1" applyFont="1" applyFill="1" applyBorder="1" applyAlignment="1" applyProtection="1">
      <alignment vertical="center" wrapText="1" shrinkToFit="1"/>
    </xf>
    <xf numFmtId="165" fontId="4" fillId="2" borderId="3" xfId="0" applyNumberFormat="1" applyFont="1" applyFill="1" applyBorder="1" applyAlignment="1" applyProtection="1">
      <alignment horizontal="center" vertical="center" shrinkToFit="1"/>
    </xf>
    <xf numFmtId="165" fontId="7" fillId="2" borderId="2" xfId="0" applyNumberFormat="1" applyFont="1" applyFill="1" applyBorder="1" applyAlignment="1" applyProtection="1">
      <alignment vertical="top" wrapText="1"/>
    </xf>
    <xf numFmtId="165" fontId="7" fillId="2" borderId="2" xfId="0" applyNumberFormat="1" applyFont="1" applyFill="1" applyBorder="1" applyAlignment="1" applyProtection="1">
      <alignment horizontal="center" vertical="top" wrapText="1"/>
    </xf>
    <xf numFmtId="10" fontId="6" fillId="2" borderId="2" xfId="0" applyNumberFormat="1" applyFont="1" applyFill="1" applyBorder="1" applyAlignment="1" applyProtection="1">
      <alignment horizontal="center" vertical="center" shrinkToFit="1"/>
    </xf>
    <xf numFmtId="165" fontId="6" fillId="2" borderId="2" xfId="0" applyNumberFormat="1" applyFont="1" applyFill="1" applyBorder="1" applyAlignment="1" applyProtection="1">
      <alignment horizontal="center" vertical="center" shrinkToFit="1"/>
    </xf>
    <xf numFmtId="165" fontId="5" fillId="2" borderId="2" xfId="0" applyNumberFormat="1" applyFont="1" applyFill="1" applyBorder="1" applyAlignment="1" applyProtection="1">
      <alignment horizontal="left" vertical="center" wrapText="1" shrinkToFit="1"/>
    </xf>
    <xf numFmtId="165" fontId="6" fillId="2" borderId="2" xfId="0" applyNumberFormat="1" applyFont="1" applyFill="1" applyBorder="1" applyAlignment="1" applyProtection="1">
      <alignment horizontal="center" vertical="center" wrapText="1" shrinkToFit="1"/>
    </xf>
    <xf numFmtId="165" fontId="6" fillId="2" borderId="2" xfId="0" applyNumberFormat="1" applyFont="1" applyFill="1" applyBorder="1" applyAlignment="1" applyProtection="1">
      <alignment horizontal="left" vertical="center" wrapText="1" shrinkToFit="1"/>
    </xf>
    <xf numFmtId="0" fontId="3" fillId="0" borderId="0" xfId="0" applyFont="1" applyBorder="1" applyAlignment="1" applyProtection="1">
      <alignment horizontal="left" vertical="top" wrapText="1"/>
      <protection locked="0"/>
    </xf>
    <xf numFmtId="0" fontId="14" fillId="0" borderId="0" xfId="0" applyFont="1" applyAlignment="1" applyProtection="1">
      <alignment horizontal="left" vertical="center" wrapText="1"/>
      <protection locked="0"/>
    </xf>
    <xf numFmtId="0" fontId="16" fillId="7" borderId="0" xfId="0" applyFont="1" applyFill="1" applyAlignment="1" applyProtection="1">
      <alignment horizontal="left"/>
      <protection locked="0"/>
    </xf>
    <xf numFmtId="0" fontId="4" fillId="7" borderId="0" xfId="0" applyFont="1" applyFill="1" applyProtection="1">
      <protection locked="0"/>
    </xf>
    <xf numFmtId="0" fontId="3" fillId="0" borderId="0" xfId="0" applyFont="1" applyAlignment="1" applyProtection="1">
      <alignment horizontal="left" vertical="top"/>
      <protection locked="0"/>
    </xf>
    <xf numFmtId="0" fontId="3" fillId="0" borderId="0" xfId="0" applyFont="1" applyProtection="1">
      <protection locked="0"/>
    </xf>
    <xf numFmtId="165" fontId="4" fillId="0" borderId="0" xfId="0" applyNumberFormat="1" applyFont="1" applyBorder="1" applyAlignment="1" applyProtection="1">
      <alignment horizontal="center" vertical="center" shrinkToFit="1"/>
      <protection locked="0"/>
    </xf>
    <xf numFmtId="0" fontId="16" fillId="7" borderId="0" xfId="0" applyFont="1" applyFill="1" applyAlignment="1" applyProtection="1">
      <alignment horizontal="left" vertical="top"/>
      <protection locked="0"/>
    </xf>
    <xf numFmtId="0" fontId="4" fillId="7" borderId="0" xfId="0" applyFont="1" applyFill="1" applyAlignment="1" applyProtection="1">
      <alignment horizontal="left" vertical="top"/>
      <protection locked="0"/>
    </xf>
    <xf numFmtId="0" fontId="3" fillId="0" borderId="1" xfId="0" applyFont="1" applyBorder="1" applyAlignment="1" applyProtection="1">
      <alignment vertical="top"/>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top" wrapText="1"/>
      <protection locked="0"/>
    </xf>
    <xf numFmtId="0" fontId="3" fillId="0" borderId="2" xfId="0" applyFont="1" applyBorder="1" applyAlignment="1" applyProtection="1">
      <alignment vertical="top" wrapText="1"/>
      <protection locked="0"/>
    </xf>
    <xf numFmtId="164" fontId="4" fillId="3" borderId="2" xfId="1"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16" fillId="7" borderId="0" xfId="0" applyFont="1" applyFill="1" applyProtection="1">
      <protection locked="0"/>
    </xf>
    <xf numFmtId="0" fontId="4" fillId="7" borderId="0" xfId="0" applyFont="1" applyFill="1" applyBorder="1" applyProtection="1">
      <protection locked="0"/>
    </xf>
    <xf numFmtId="0" fontId="5" fillId="0" borderId="0" xfId="0" applyFont="1" applyAlignment="1" applyProtection="1">
      <alignment horizontal="left" wrapText="1"/>
      <protection locked="0"/>
    </xf>
    <xf numFmtId="0" fontId="6" fillId="0" borderId="0" xfId="0" applyFont="1" applyAlignment="1" applyProtection="1">
      <alignment horizontal="right" wrapText="1"/>
      <protection locked="0"/>
    </xf>
    <xf numFmtId="0" fontId="5" fillId="0" borderId="2" xfId="0" applyFont="1" applyBorder="1" applyAlignment="1" applyProtection="1">
      <alignment horizontal="center" wrapText="1"/>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6" fillId="0" borderId="2" xfId="0" applyFont="1" applyBorder="1" applyAlignment="1" applyProtection="1">
      <alignment horizontal="center" wrapText="1"/>
      <protection locked="0"/>
    </xf>
    <xf numFmtId="0" fontId="6" fillId="0" borderId="0" xfId="0" applyFont="1" applyProtection="1">
      <protection locked="0"/>
    </xf>
    <xf numFmtId="165" fontId="5" fillId="2" borderId="2" xfId="0" applyNumberFormat="1" applyFont="1" applyFill="1" applyBorder="1" applyAlignment="1" applyProtection="1">
      <alignment vertical="center" wrapText="1" shrinkToFit="1"/>
      <protection locked="0"/>
    </xf>
    <xf numFmtId="165" fontId="12" fillId="3" borderId="2" xfId="0" applyNumberFormat="1"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65" fontId="6" fillId="2" borderId="2" xfId="0" applyNumberFormat="1" applyFont="1" applyFill="1" applyBorder="1" applyAlignment="1" applyProtection="1">
      <alignment horizontal="center" vertical="top" shrinkToFit="1"/>
      <protection locked="0"/>
    </xf>
    <xf numFmtId="0" fontId="6" fillId="0" borderId="0" xfId="0" applyFont="1" applyAlignment="1" applyProtection="1">
      <alignment horizontal="center" wrapText="1"/>
      <protection locked="0"/>
    </xf>
    <xf numFmtId="0" fontId="5" fillId="0" borderId="0" xfId="0" applyFont="1" applyBorder="1" applyAlignment="1" applyProtection="1">
      <protection locked="0"/>
    </xf>
    <xf numFmtId="0" fontId="6" fillId="0" borderId="0" xfId="0" applyFont="1" applyBorder="1" applyAlignment="1" applyProtection="1">
      <alignment horizontal="left"/>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0" fontId="5" fillId="3" borderId="2" xfId="0" applyFont="1" applyFill="1" applyBorder="1" applyAlignment="1" applyProtection="1">
      <alignment vertical="center" wrapText="1"/>
      <protection locked="0"/>
    </xf>
    <xf numFmtId="165" fontId="6" fillId="2" borderId="2" xfId="0" applyNumberFormat="1" applyFont="1" applyFill="1" applyBorder="1" applyAlignment="1" applyProtection="1">
      <alignment horizontal="center" vertical="center" shrinkToFit="1"/>
      <protection locked="0"/>
    </xf>
    <xf numFmtId="0" fontId="5" fillId="0" borderId="2"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15" fillId="0" borderId="0" xfId="0" applyFont="1" applyBorder="1" applyAlignment="1" applyProtection="1">
      <alignment horizontal="left" vertical="top"/>
      <protection locked="0"/>
    </xf>
    <xf numFmtId="0" fontId="5" fillId="0" borderId="0" xfId="0" applyFont="1" applyBorder="1" applyAlignment="1" applyProtection="1">
      <alignment horizontal="right"/>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6" fillId="0" borderId="7"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center" vertical="top" wrapText="1"/>
      <protection locked="0"/>
    </xf>
    <xf numFmtId="0" fontId="10" fillId="5" borderId="14" xfId="0" applyFont="1" applyFill="1" applyBorder="1" applyAlignment="1" applyProtection="1">
      <alignment horizontal="left" vertical="center" wrapText="1"/>
      <protection locked="0"/>
    </xf>
    <xf numFmtId="0" fontId="10" fillId="6" borderId="15" xfId="0" applyFont="1" applyFill="1" applyBorder="1" applyAlignment="1" applyProtection="1">
      <alignment horizontal="center" vertical="center" wrapText="1"/>
      <protection locked="0"/>
    </xf>
    <xf numFmtId="165" fontId="11" fillId="6" borderId="15" xfId="0" applyNumberFormat="1" applyFont="1" applyFill="1" applyBorder="1" applyAlignment="1" applyProtection="1">
      <alignment horizontal="center" vertical="center" shrinkToFit="1"/>
      <protection locked="0"/>
    </xf>
    <xf numFmtId="0" fontId="5" fillId="0" borderId="2" xfId="0" applyFont="1" applyBorder="1" applyAlignment="1" applyProtection="1">
      <alignment vertical="top" wrapText="1"/>
      <protection locked="0"/>
    </xf>
    <xf numFmtId="165" fontId="6" fillId="2" borderId="2" xfId="0" applyNumberFormat="1" applyFont="1" applyFill="1" applyBorder="1" applyAlignment="1" applyProtection="1">
      <alignment horizontal="center" shrinkToFit="1"/>
      <protection locked="0"/>
    </xf>
    <xf numFmtId="0" fontId="5" fillId="0" borderId="0" xfId="0" applyFont="1" applyBorder="1" applyAlignment="1" applyProtection="1">
      <alignment vertical="top" wrapText="1"/>
      <protection locked="0"/>
    </xf>
    <xf numFmtId="0" fontId="6" fillId="0" borderId="0" xfId="0" applyFont="1" applyBorder="1" applyAlignment="1" applyProtection="1">
      <alignment horizontal="left" vertical="top" wrapText="1"/>
      <protection locked="0"/>
    </xf>
    <xf numFmtId="0" fontId="5" fillId="0" borderId="0" xfId="0" applyFont="1" applyBorder="1" applyProtection="1">
      <protection locked="0"/>
    </xf>
    <xf numFmtId="0" fontId="5" fillId="0" borderId="0" xfId="0" applyFont="1" applyBorder="1" applyAlignment="1" applyProtection="1">
      <alignment horizontal="right" vertical="top" wrapText="1"/>
      <protection locked="0"/>
    </xf>
    <xf numFmtId="0" fontId="6" fillId="0" borderId="0" xfId="0" applyFont="1" applyBorder="1" applyAlignment="1" applyProtection="1">
      <alignment horizontal="right"/>
      <protection locked="0"/>
    </xf>
    <xf numFmtId="0" fontId="5" fillId="3" borderId="2" xfId="0" applyFont="1" applyFill="1" applyBorder="1" applyAlignment="1" applyProtection="1">
      <alignment horizontal="left" vertical="top" wrapText="1"/>
      <protection locked="0"/>
    </xf>
    <xf numFmtId="0" fontId="10" fillId="4" borderId="30" xfId="0" applyFont="1" applyFill="1" applyBorder="1" applyAlignment="1" applyProtection="1">
      <alignment horizontal="left" vertical="top" wrapText="1"/>
      <protection locked="0"/>
    </xf>
    <xf numFmtId="165" fontId="6" fillId="4" borderId="15" xfId="0" applyNumberFormat="1" applyFont="1" applyFill="1" applyBorder="1" applyAlignment="1" applyProtection="1">
      <alignment horizontal="center" vertical="center" shrinkToFit="1"/>
      <protection locked="0"/>
    </xf>
    <xf numFmtId="4" fontId="11" fillId="4" borderId="15" xfId="0" applyNumberFormat="1" applyFont="1" applyFill="1" applyBorder="1" applyAlignment="1" applyProtection="1">
      <alignment horizontal="center" vertical="center" shrinkToFit="1"/>
      <protection locked="0"/>
    </xf>
    <xf numFmtId="165" fontId="11" fillId="4" borderId="15" xfId="0" applyNumberFormat="1" applyFont="1" applyFill="1" applyBorder="1" applyAlignment="1" applyProtection="1">
      <alignment horizontal="center" vertical="center" shrinkToFit="1"/>
      <protection locked="0"/>
    </xf>
    <xf numFmtId="3" fontId="6" fillId="3" borderId="2" xfId="0" applyNumberFormat="1" applyFont="1" applyFill="1" applyBorder="1" applyAlignment="1" applyProtection="1">
      <alignment horizontal="center" vertical="top" shrinkToFit="1"/>
      <protection locked="0"/>
    </xf>
    <xf numFmtId="0" fontId="10" fillId="4" borderId="2" xfId="0" applyFont="1" applyFill="1" applyBorder="1" applyAlignment="1" applyProtection="1">
      <alignment horizontal="left" vertical="top" wrapText="1"/>
      <protection locked="0"/>
    </xf>
    <xf numFmtId="1" fontId="6" fillId="2" borderId="2" xfId="0" applyNumberFormat="1" applyFont="1" applyFill="1" applyBorder="1" applyAlignment="1" applyProtection="1">
      <alignment horizontal="center" vertical="top" shrinkToFit="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horizontal="right" wrapText="1"/>
      <protection locked="0"/>
    </xf>
    <xf numFmtId="0" fontId="5" fillId="0" borderId="0" xfId="0" applyFont="1" applyBorder="1" applyAlignment="1" applyProtection="1">
      <alignment horizontal="center" wrapText="1"/>
      <protection locked="0"/>
    </xf>
    <xf numFmtId="0" fontId="5" fillId="0" borderId="0" xfId="0" applyFont="1" applyBorder="1" applyAlignment="1" applyProtection="1">
      <alignment horizontal="left"/>
      <protection locked="0"/>
    </xf>
    <xf numFmtId="0" fontId="5" fillId="0" borderId="0" xfId="0" applyFont="1" applyAlignment="1" applyProtection="1">
      <alignment wrapText="1"/>
      <protection locked="0"/>
    </xf>
    <xf numFmtId="0" fontId="6" fillId="0" borderId="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9" fontId="6" fillId="2" borderId="2" xfId="2" applyFont="1" applyFill="1" applyBorder="1" applyAlignment="1" applyProtection="1">
      <alignment horizontal="center" vertical="center" shrinkToFit="1"/>
      <protection locked="0"/>
    </xf>
    <xf numFmtId="0" fontId="5" fillId="3" borderId="2" xfId="0" applyFont="1" applyFill="1" applyBorder="1" applyAlignment="1" applyProtection="1">
      <alignment horizontal="left" vertical="center" wrapText="1"/>
      <protection locked="0"/>
    </xf>
    <xf numFmtId="165" fontId="12" fillId="3" borderId="2" xfId="1" applyNumberFormat="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6" fillId="2" borderId="2" xfId="0" applyFont="1" applyFill="1" applyBorder="1" applyAlignment="1" applyProtection="1">
      <alignment horizontal="left" vertical="center" wrapText="1"/>
      <protection locked="0"/>
    </xf>
    <xf numFmtId="165" fontId="11" fillId="4" borderId="15" xfId="1" applyNumberFormat="1" applyFont="1" applyFill="1" applyBorder="1" applyAlignment="1" applyProtection="1">
      <alignment horizontal="center" vertical="center" shrinkToFit="1"/>
      <protection locked="0"/>
    </xf>
    <xf numFmtId="3" fontId="11" fillId="4" borderId="27"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right" vertical="center" wrapText="1"/>
      <protection locked="0"/>
    </xf>
    <xf numFmtId="0" fontId="5" fillId="0" borderId="7" xfId="0" applyFont="1" applyFill="1" applyBorder="1" applyAlignment="1" applyProtection="1">
      <alignment horizontal="center" wrapText="1"/>
      <protection locked="0"/>
    </xf>
    <xf numFmtId="0" fontId="5" fillId="2" borderId="2"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3" fillId="0" borderId="0" xfId="0" applyFont="1" applyAlignment="1" applyProtection="1">
      <alignment wrapText="1"/>
      <protection locked="0"/>
    </xf>
    <xf numFmtId="0" fontId="5" fillId="0" borderId="0" xfId="0" applyFont="1" applyAlignment="1" applyProtection="1">
      <alignment horizontal="center" wrapText="1"/>
      <protection locked="0"/>
    </xf>
    <xf numFmtId="0" fontId="3" fillId="0" borderId="0" xfId="0" applyFont="1" applyBorder="1" applyAlignment="1" applyProtection="1">
      <alignment horizontal="left" vertical="top"/>
      <protection locked="0"/>
    </xf>
    <xf numFmtId="0" fontId="16" fillId="0" borderId="14" xfId="0" applyFont="1" applyBorder="1" applyAlignment="1" applyProtection="1">
      <alignment vertical="top" wrapText="1"/>
      <protection locked="0"/>
    </xf>
    <xf numFmtId="0" fontId="16" fillId="0" borderId="20" xfId="0" applyFont="1" applyBorder="1" applyAlignment="1" applyProtection="1">
      <alignment vertical="top" wrapText="1"/>
      <protection locked="0"/>
    </xf>
    <xf numFmtId="165" fontId="4" fillId="2" borderId="2" xfId="0" applyNumberFormat="1" applyFont="1" applyFill="1" applyBorder="1" applyAlignment="1" applyProtection="1">
      <alignment vertical="top" shrinkToFit="1"/>
    </xf>
    <xf numFmtId="0" fontId="16" fillId="0" borderId="14" xfId="0" applyFont="1" applyFill="1" applyBorder="1" applyAlignment="1" applyProtection="1">
      <alignment vertical="top" wrapText="1"/>
      <protection locked="0"/>
    </xf>
    <xf numFmtId="0" fontId="16" fillId="0" borderId="0" xfId="0" applyFont="1" applyAlignment="1" applyProtection="1">
      <alignment horizontal="left" vertical="top"/>
      <protection locked="0"/>
    </xf>
    <xf numFmtId="0" fontId="16" fillId="0" borderId="0" xfId="0" applyFont="1" applyAlignment="1" applyProtection="1">
      <alignment vertical="top"/>
      <protection locked="0"/>
    </xf>
    <xf numFmtId="0" fontId="16" fillId="0" borderId="19" xfId="0" applyFont="1" applyBorder="1" applyAlignment="1" applyProtection="1">
      <protection locked="0"/>
    </xf>
    <xf numFmtId="0" fontId="16" fillId="0" borderId="0" xfId="0" applyFont="1" applyAlignment="1" applyProtection="1">
      <protection locked="0"/>
    </xf>
    <xf numFmtId="0" fontId="16" fillId="0" borderId="0" xfId="0" applyFont="1" applyProtection="1">
      <protection locked="0"/>
    </xf>
    <xf numFmtId="0" fontId="5" fillId="0" borderId="39"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6" fillId="0" borderId="41" xfId="0" applyFont="1" applyBorder="1" applyAlignment="1" applyProtection="1">
      <alignment horizontal="center" wrapText="1"/>
      <protection locked="0"/>
    </xf>
    <xf numFmtId="165" fontId="6" fillId="2" borderId="41" xfId="0" applyNumberFormat="1" applyFont="1" applyFill="1" applyBorder="1" applyAlignment="1" applyProtection="1">
      <alignment horizontal="center" vertical="top" wrapText="1"/>
      <protection locked="0"/>
    </xf>
    <xf numFmtId="10" fontId="6" fillId="2" borderId="41" xfId="2" applyNumberFormat="1" applyFont="1" applyFill="1" applyBorder="1" applyAlignment="1" applyProtection="1">
      <alignment horizontal="center" vertical="top" wrapText="1"/>
      <protection locked="0"/>
    </xf>
    <xf numFmtId="3" fontId="6" fillId="2" borderId="42" xfId="0" applyNumberFormat="1" applyFont="1" applyFill="1" applyBorder="1" applyAlignment="1" applyProtection="1">
      <alignment horizontal="center" vertical="top" wrapText="1"/>
      <protection locked="0"/>
    </xf>
    <xf numFmtId="0" fontId="5" fillId="0" borderId="0" xfId="0" applyFont="1" applyAlignment="1">
      <alignment vertical="center" wrapText="1"/>
    </xf>
    <xf numFmtId="0" fontId="5" fillId="8" borderId="0" xfId="0" applyFont="1" applyFill="1" applyAlignment="1" applyProtection="1">
      <alignment wrapText="1"/>
      <protection locked="0"/>
    </xf>
    <xf numFmtId="0" fontId="6" fillId="8" borderId="0" xfId="0" applyFont="1" applyFill="1" applyAlignment="1">
      <alignment wrapText="1"/>
    </xf>
    <xf numFmtId="0" fontId="5" fillId="8" borderId="0" xfId="0" applyFont="1" applyFill="1" applyAlignment="1">
      <alignment wrapText="1"/>
    </xf>
    <xf numFmtId="0" fontId="5" fillId="8" borderId="0" xfId="0" applyFont="1" applyFill="1" applyProtection="1">
      <protection locked="0"/>
    </xf>
    <xf numFmtId="0" fontId="5" fillId="8" borderId="0" xfId="0" applyFont="1" applyFill="1"/>
    <xf numFmtId="0" fontId="16" fillId="0" borderId="26" xfId="0" applyFont="1" applyFill="1" applyBorder="1" applyAlignment="1" applyProtection="1">
      <alignment vertical="top" wrapText="1"/>
      <protection locked="0"/>
    </xf>
    <xf numFmtId="0" fontId="20" fillId="0" borderId="0"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9" fillId="0" borderId="33" xfId="0" applyFont="1" applyBorder="1" applyAlignment="1" applyProtection="1">
      <alignment vertical="top" wrapText="1"/>
      <protection locked="0"/>
    </xf>
    <xf numFmtId="0" fontId="9" fillId="0" borderId="34" xfId="0" applyFont="1" applyBorder="1" applyAlignment="1" applyProtection="1">
      <alignment vertical="top" wrapText="1"/>
      <protection locked="0"/>
    </xf>
    <xf numFmtId="0" fontId="9" fillId="0" borderId="35"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31" xfId="0" applyFont="1" applyBorder="1" applyAlignment="1" applyProtection="1">
      <alignment vertical="top" wrapText="1"/>
      <protection locked="0"/>
    </xf>
    <xf numFmtId="0" fontId="9" fillId="0" borderId="32" xfId="0" applyFont="1" applyBorder="1" applyAlignment="1" applyProtection="1">
      <alignment vertical="top" wrapText="1"/>
      <protection locked="0"/>
    </xf>
    <xf numFmtId="0" fontId="9" fillId="0" borderId="20" xfId="0" applyFont="1" applyBorder="1" applyAlignment="1" applyProtection="1">
      <alignment vertical="top" wrapText="1"/>
      <protection locked="0"/>
    </xf>
    <xf numFmtId="0" fontId="9" fillId="0" borderId="21" xfId="0" applyFont="1" applyBorder="1" applyAlignment="1" applyProtection="1">
      <alignment vertical="top" wrapText="1"/>
      <protection locked="0"/>
    </xf>
    <xf numFmtId="0" fontId="9" fillId="0" borderId="22" xfId="0" applyFont="1" applyBorder="1" applyAlignment="1" applyProtection="1">
      <alignment vertical="top" wrapText="1"/>
      <protection locked="0"/>
    </xf>
    <xf numFmtId="0" fontId="3" fillId="0" borderId="23" xfId="0" applyFont="1" applyBorder="1" applyAlignment="1" applyProtection="1">
      <alignment vertical="top" wrapText="1"/>
      <protection locked="0"/>
    </xf>
    <xf numFmtId="0" fontId="3" fillId="0" borderId="24" xfId="0" applyFont="1" applyBorder="1" applyAlignment="1" applyProtection="1">
      <alignment vertical="top" wrapText="1"/>
      <protection locked="0"/>
    </xf>
    <xf numFmtId="0" fontId="3" fillId="0" borderId="25"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3" fillId="0" borderId="31" xfId="0" applyFont="1" applyBorder="1" applyAlignment="1" applyProtection="1">
      <alignment vertical="top" wrapText="1"/>
      <protection locked="0"/>
    </xf>
    <xf numFmtId="0" fontId="3" fillId="0" borderId="32" xfId="0" applyFont="1" applyBorder="1" applyAlignment="1" applyProtection="1">
      <alignment vertical="top" wrapText="1"/>
      <protection locked="0"/>
    </xf>
    <xf numFmtId="0" fontId="16" fillId="0" borderId="0" xfId="0" applyFont="1" applyAlignment="1" applyProtection="1">
      <alignment horizontal="left" wrapText="1"/>
      <protection locked="0"/>
    </xf>
    <xf numFmtId="0" fontId="4" fillId="0" borderId="2" xfId="0" applyFont="1" applyBorder="1" applyAlignment="1" applyProtection="1">
      <alignment horizontal="left" vertical="top" wrapText="1"/>
      <protection locked="0"/>
    </xf>
    <xf numFmtId="0" fontId="16" fillId="7" borderId="0" xfId="0" applyFont="1" applyFill="1" applyBorder="1" applyAlignment="1" applyProtection="1">
      <alignment horizontal="left" wrapText="1"/>
      <protection locked="0"/>
    </xf>
    <xf numFmtId="0" fontId="20" fillId="0" borderId="0" xfId="0" applyFont="1" applyBorder="1" applyAlignment="1" applyProtection="1">
      <alignment horizontal="left" vertical="top" wrapText="1"/>
      <protection locked="0"/>
    </xf>
    <xf numFmtId="0" fontId="5" fillId="0" borderId="1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3" fillId="0" borderId="0" xfId="0" applyFont="1" applyAlignment="1" applyProtection="1">
      <alignment horizontal="left" vertical="top" wrapText="1" indent="2"/>
      <protection locked="0"/>
    </xf>
    <xf numFmtId="0" fontId="3" fillId="0" borderId="0" xfId="0" applyFont="1" applyAlignment="1" applyProtection="1">
      <alignment horizontal="left" vertical="top" indent="2"/>
      <protection locked="0"/>
    </xf>
    <xf numFmtId="0" fontId="3" fillId="0" borderId="16" xfId="0" applyFont="1" applyBorder="1" applyAlignment="1" applyProtection="1">
      <alignment horizontal="left" vertical="top" indent="2"/>
      <protection locked="0"/>
    </xf>
    <xf numFmtId="0" fontId="3" fillId="0" borderId="0" xfId="0" applyFont="1" applyBorder="1" applyAlignment="1" applyProtection="1">
      <alignment horizontal="left" vertical="top"/>
      <protection locked="0"/>
    </xf>
    <xf numFmtId="0" fontId="3" fillId="0" borderId="14"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17"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28" xfId="0" applyFont="1" applyBorder="1" applyAlignment="1" applyProtection="1">
      <alignment vertical="top" wrapText="1"/>
      <protection locked="0"/>
    </xf>
    <xf numFmtId="0" fontId="3" fillId="0" borderId="29" xfId="0" applyFont="1" applyBorder="1" applyAlignment="1" applyProtection="1">
      <alignment vertical="top" wrapText="1"/>
      <protection locked="0"/>
    </xf>
    <xf numFmtId="0" fontId="16" fillId="0" borderId="8" xfId="0" applyFont="1" applyFill="1" applyBorder="1" applyAlignment="1" applyProtection="1">
      <alignment vertical="top" wrapText="1"/>
      <protection locked="0"/>
    </xf>
    <xf numFmtId="0" fontId="16" fillId="0" borderId="19" xfId="0" applyFont="1" applyFill="1" applyBorder="1" applyAlignment="1" applyProtection="1">
      <alignment vertical="top" wrapText="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0" fontId="5" fillId="0" borderId="2" xfId="0" applyFont="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5" fillId="2" borderId="13"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0" fontId="5" fillId="0" borderId="12"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6" fillId="7" borderId="0" xfId="0" applyFont="1" applyFill="1" applyBorder="1" applyAlignment="1" applyProtection="1">
      <alignment horizontal="left" vertical="top" wrapText="1"/>
      <protection locked="0"/>
    </xf>
    <xf numFmtId="0" fontId="16" fillId="7" borderId="0" xfId="0" applyFont="1" applyFill="1" applyBorder="1" applyAlignment="1" applyProtection="1">
      <alignment vertical="center" wrapText="1"/>
      <protection locked="0"/>
    </xf>
    <xf numFmtId="0" fontId="16" fillId="0" borderId="34" xfId="0" applyFont="1" applyBorder="1" applyAlignment="1" applyProtection="1">
      <alignment vertical="top" wrapText="1"/>
      <protection locked="0"/>
    </xf>
    <xf numFmtId="0" fontId="16" fillId="0" borderId="35" xfId="0" applyFont="1" applyBorder="1" applyAlignment="1" applyProtection="1">
      <alignment vertical="top" wrapText="1"/>
      <protection locked="0"/>
    </xf>
    <xf numFmtId="0" fontId="16" fillId="0" borderId="31" xfId="0" applyFont="1" applyFill="1" applyBorder="1" applyAlignment="1" applyProtection="1">
      <alignment vertical="top" wrapText="1"/>
      <protection locked="0"/>
    </xf>
    <xf numFmtId="0" fontId="16" fillId="0" borderId="32" xfId="0" applyFont="1" applyFill="1" applyBorder="1" applyAlignment="1" applyProtection="1">
      <alignment vertical="top" wrapText="1"/>
      <protection locked="0"/>
    </xf>
    <xf numFmtId="0" fontId="3" fillId="0" borderId="36" xfId="0" applyFont="1" applyBorder="1" applyAlignment="1" applyProtection="1">
      <alignment vertical="top" wrapText="1"/>
      <protection locked="0"/>
    </xf>
    <xf numFmtId="0" fontId="3" fillId="0" borderId="0" xfId="0" applyFont="1" applyAlignment="1" applyProtection="1">
      <alignment horizontal="left" vertical="top"/>
      <protection locked="0"/>
    </xf>
    <xf numFmtId="0" fontId="16" fillId="0" borderId="0" xfId="0" applyFont="1" applyBorder="1" applyAlignment="1" applyProtection="1">
      <alignment horizontal="left" vertical="top" wrapText="1"/>
      <protection locked="0"/>
    </xf>
    <xf numFmtId="0" fontId="16" fillId="0" borderId="16" xfId="0" applyFont="1" applyBorder="1" applyAlignment="1" applyProtection="1">
      <alignment horizontal="left" vertical="top" wrapText="1"/>
      <protection locked="0"/>
    </xf>
    <xf numFmtId="0" fontId="16" fillId="0" borderId="0" xfId="0" applyFont="1" applyAlignment="1" applyProtection="1">
      <alignment vertical="top"/>
      <protection locked="0"/>
    </xf>
    <xf numFmtId="0" fontId="3" fillId="0" borderId="37" xfId="0" applyFont="1" applyBorder="1" applyAlignment="1" applyProtection="1">
      <alignment vertical="top" wrapText="1"/>
      <protection locked="0"/>
    </xf>
    <xf numFmtId="0" fontId="3" fillId="0" borderId="38" xfId="0" applyFont="1" applyBorder="1" applyAlignment="1" applyProtection="1">
      <alignment vertical="top" wrapText="1"/>
      <protection locked="0"/>
    </xf>
    <xf numFmtId="0" fontId="16" fillId="0" borderId="19" xfId="0" applyFont="1" applyBorder="1" applyAlignment="1" applyProtection="1">
      <protection locked="0"/>
    </xf>
    <xf numFmtId="0" fontId="23" fillId="0" borderId="0" xfId="0" applyFont="1" applyBorder="1" applyAlignment="1" applyProtection="1">
      <alignment horizontal="left" vertical="top"/>
      <protection locked="0"/>
    </xf>
    <xf numFmtId="0" fontId="23" fillId="0" borderId="21"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4" fillId="7" borderId="0" xfId="0" applyFont="1" applyFill="1" applyBorder="1" applyAlignment="1" applyProtection="1">
      <alignment horizontal="left"/>
      <protection locked="0"/>
    </xf>
    <xf numFmtId="0" fontId="25" fillId="7" borderId="0" xfId="0" applyFont="1" applyFill="1" applyProtection="1">
      <protection locked="0"/>
    </xf>
    <xf numFmtId="0" fontId="24" fillId="0" borderId="0" xfId="0" applyFont="1" applyBorder="1" applyAlignment="1" applyProtection="1">
      <alignment vertical="top" wrapText="1"/>
      <protection locked="0"/>
    </xf>
    <xf numFmtId="0" fontId="24" fillId="0" borderId="0" xfId="0" applyFont="1" applyBorder="1" applyAlignment="1" applyProtection="1">
      <alignment vertical="top" wrapText="1"/>
      <protection locked="0"/>
    </xf>
    <xf numFmtId="0" fontId="23" fillId="0" borderId="23" xfId="0" applyFont="1" applyBorder="1" applyAlignment="1" applyProtection="1">
      <alignment vertical="top" wrapText="1"/>
      <protection locked="0"/>
    </xf>
    <xf numFmtId="0" fontId="23" fillId="0" borderId="24" xfId="0" applyFont="1" applyBorder="1" applyAlignment="1" applyProtection="1">
      <alignment vertical="top" wrapText="1"/>
      <protection locked="0"/>
    </xf>
    <xf numFmtId="0" fontId="23" fillId="0" borderId="25" xfId="0" applyFont="1" applyBorder="1" applyAlignment="1" applyProtection="1">
      <alignment vertical="top" wrapText="1"/>
      <protection locked="0"/>
    </xf>
    <xf numFmtId="0" fontId="23" fillId="0" borderId="14" xfId="0" applyFont="1" applyBorder="1" applyAlignment="1" applyProtection="1">
      <alignment vertical="top" wrapText="1"/>
      <protection locked="0"/>
    </xf>
    <xf numFmtId="0" fontId="23" fillId="0" borderId="31" xfId="0" applyFont="1" applyBorder="1" applyAlignment="1" applyProtection="1">
      <alignment vertical="top" wrapText="1"/>
      <protection locked="0"/>
    </xf>
    <xf numFmtId="0" fontId="23" fillId="0" borderId="32" xfId="0" applyFont="1" applyBorder="1" applyAlignment="1" applyProtection="1">
      <alignment vertical="top" wrapText="1"/>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208"/>
  <sheetViews>
    <sheetView tabSelected="1" view="pageBreakPreview" zoomScale="85" zoomScaleNormal="55" zoomScaleSheetLayoutView="85" zoomScalePageLayoutView="40" workbookViewId="0">
      <selection activeCell="A2" sqref="A2:G2"/>
    </sheetView>
  </sheetViews>
  <sheetFormatPr defaultColWidth="9.109375" defaultRowHeight="15.6" x14ac:dyDescent="0.3"/>
  <cols>
    <col min="1" max="1" width="7.44140625" style="35" customWidth="1"/>
    <col min="2" max="2" width="71" style="121" customWidth="1"/>
    <col min="3" max="3" width="25" style="35" customWidth="1"/>
    <col min="4" max="4" width="19.109375" style="35" customWidth="1"/>
    <col min="5" max="5" width="20.6640625" style="35" customWidth="1"/>
    <col min="6" max="7" width="16.6640625" style="35" customWidth="1"/>
    <col min="8" max="8" width="5" style="1" customWidth="1"/>
    <col min="9" max="9" width="32.6640625" style="1" customWidth="1"/>
    <col min="10" max="10" width="30" style="1" customWidth="1"/>
    <col min="11" max="16384" width="9.109375" style="1"/>
  </cols>
  <sheetData>
    <row r="1" spans="1:7" ht="24" x14ac:dyDescent="0.3">
      <c r="A1" s="170" t="s">
        <v>91</v>
      </c>
      <c r="B1" s="170"/>
      <c r="C1" s="170"/>
      <c r="D1" s="170"/>
      <c r="E1" s="170"/>
      <c r="F1" s="170"/>
      <c r="G1" s="170"/>
    </row>
    <row r="2" spans="1:7" ht="22.5" customHeight="1" x14ac:dyDescent="0.3">
      <c r="A2" s="171" t="s">
        <v>131</v>
      </c>
      <c r="B2" s="171"/>
      <c r="C2" s="171"/>
      <c r="D2" s="171"/>
      <c r="E2" s="171"/>
      <c r="F2" s="171"/>
      <c r="G2" s="171"/>
    </row>
    <row r="3" spans="1:7" ht="22.5" customHeight="1" x14ac:dyDescent="0.3">
      <c r="A3" s="31"/>
      <c r="B3" s="31"/>
      <c r="C3" s="31"/>
      <c r="D3" s="31"/>
      <c r="E3" s="31"/>
      <c r="F3" s="31"/>
      <c r="G3" s="31"/>
    </row>
    <row r="4" spans="1:7" s="2" customFormat="1" ht="18.600000000000001" x14ac:dyDescent="0.4">
      <c r="A4" s="32" t="s">
        <v>63</v>
      </c>
      <c r="B4" s="32" t="s">
        <v>64</v>
      </c>
      <c r="C4" s="33"/>
      <c r="D4" s="33"/>
      <c r="E4" s="33"/>
      <c r="F4" s="33"/>
      <c r="G4" s="33"/>
    </row>
    <row r="5" spans="1:7" ht="19.5" customHeight="1" x14ac:dyDescent="0.3">
      <c r="A5" s="125" t="s">
        <v>106</v>
      </c>
      <c r="B5" s="186" t="s">
        <v>111</v>
      </c>
      <c r="C5" s="186"/>
      <c r="D5" s="186"/>
      <c r="E5" s="186"/>
      <c r="F5" s="186"/>
      <c r="G5" s="187"/>
    </row>
    <row r="6" spans="1:7" ht="19.5" customHeight="1" x14ac:dyDescent="0.3">
      <c r="A6" s="161" t="s">
        <v>198</v>
      </c>
      <c r="B6" s="162"/>
      <c r="C6" s="162"/>
      <c r="D6" s="162"/>
      <c r="E6" s="162"/>
      <c r="F6" s="162"/>
      <c r="G6" s="163"/>
    </row>
    <row r="7" spans="1:7" x14ac:dyDescent="0.3">
      <c r="A7" s="161" t="s">
        <v>199</v>
      </c>
      <c r="B7" s="162"/>
      <c r="C7" s="162"/>
      <c r="D7" s="162"/>
      <c r="E7" s="162"/>
      <c r="F7" s="162"/>
      <c r="G7" s="163"/>
    </row>
    <row r="8" spans="1:7" x14ac:dyDescent="0.3">
      <c r="A8" s="161" t="s">
        <v>200</v>
      </c>
      <c r="B8" s="162"/>
      <c r="C8" s="162"/>
      <c r="D8" s="162"/>
      <c r="E8" s="162"/>
      <c r="F8" s="162"/>
      <c r="G8" s="163"/>
    </row>
    <row r="9" spans="1:7" x14ac:dyDescent="0.3">
      <c r="A9" s="161" t="s">
        <v>201</v>
      </c>
      <c r="B9" s="162"/>
      <c r="C9" s="162"/>
      <c r="D9" s="162"/>
      <c r="E9" s="162"/>
      <c r="F9" s="162"/>
      <c r="G9" s="163"/>
    </row>
    <row r="10" spans="1:7" x14ac:dyDescent="0.3">
      <c r="A10" s="176" t="s">
        <v>202</v>
      </c>
      <c r="B10" s="177"/>
      <c r="C10" s="177"/>
      <c r="D10" s="177"/>
      <c r="E10" s="177"/>
      <c r="F10" s="177"/>
      <c r="G10" s="178"/>
    </row>
    <row r="11" spans="1:7" ht="19.5" customHeight="1" x14ac:dyDescent="0.3">
      <c r="A11" s="124" t="s">
        <v>107</v>
      </c>
      <c r="B11" s="186" t="s">
        <v>112</v>
      </c>
      <c r="C11" s="186"/>
      <c r="D11" s="186"/>
      <c r="E11" s="186"/>
      <c r="F11" s="186"/>
      <c r="G11" s="187"/>
    </row>
    <row r="12" spans="1:7" x14ac:dyDescent="0.3">
      <c r="A12" s="176" t="s">
        <v>132</v>
      </c>
      <c r="B12" s="177"/>
      <c r="C12" s="177"/>
      <c r="D12" s="177"/>
      <c r="E12" s="177"/>
      <c r="F12" s="177"/>
      <c r="G12" s="178"/>
    </row>
    <row r="13" spans="1:7" ht="28.5" customHeight="1" x14ac:dyDescent="0.3">
      <c r="A13" s="176" t="s">
        <v>175</v>
      </c>
      <c r="B13" s="177"/>
      <c r="C13" s="177"/>
      <c r="D13" s="177"/>
      <c r="E13" s="177"/>
      <c r="F13" s="177"/>
      <c r="G13" s="178"/>
    </row>
    <row r="14" spans="1:7" ht="24" customHeight="1" x14ac:dyDescent="0.3">
      <c r="A14" s="176" t="s">
        <v>176</v>
      </c>
      <c r="B14" s="177"/>
      <c r="C14" s="177"/>
      <c r="D14" s="177"/>
      <c r="E14" s="177"/>
      <c r="F14" s="177"/>
      <c r="G14" s="178"/>
    </row>
    <row r="15" spans="1:7" ht="57" customHeight="1" x14ac:dyDescent="0.3">
      <c r="A15" s="176" t="s">
        <v>180</v>
      </c>
      <c r="B15" s="177"/>
      <c r="C15" s="177"/>
      <c r="D15" s="177"/>
      <c r="E15" s="177"/>
      <c r="F15" s="177"/>
      <c r="G15" s="178"/>
    </row>
    <row r="16" spans="1:7" ht="19.5" customHeight="1" x14ac:dyDescent="0.3">
      <c r="A16" s="124" t="s">
        <v>108</v>
      </c>
      <c r="B16" s="186" t="s">
        <v>113</v>
      </c>
      <c r="C16" s="186"/>
      <c r="D16" s="186"/>
      <c r="E16" s="186"/>
      <c r="F16" s="186"/>
      <c r="G16" s="187"/>
    </row>
    <row r="17" spans="1:7" ht="24.75" customHeight="1" x14ac:dyDescent="0.3">
      <c r="A17" s="202" t="s">
        <v>172</v>
      </c>
      <c r="B17" s="202"/>
      <c r="C17" s="202"/>
      <c r="D17" s="202"/>
      <c r="E17" s="202"/>
      <c r="F17" s="202"/>
      <c r="G17" s="202"/>
    </row>
    <row r="18" spans="1:7" ht="22.5" customHeight="1" x14ac:dyDescent="0.3">
      <c r="A18" s="124" t="s">
        <v>110</v>
      </c>
      <c r="B18" s="198" t="s">
        <v>114</v>
      </c>
      <c r="C18" s="198"/>
      <c r="D18" s="198"/>
      <c r="E18" s="198"/>
      <c r="F18" s="198"/>
      <c r="G18" s="199"/>
    </row>
    <row r="19" spans="1:7" ht="22.5" customHeight="1" x14ac:dyDescent="0.3">
      <c r="A19" s="210" t="s">
        <v>109</v>
      </c>
      <c r="B19" s="210"/>
      <c r="C19" s="210"/>
      <c r="D19" s="210"/>
      <c r="E19" s="210"/>
      <c r="F19" s="210"/>
      <c r="G19" s="210"/>
    </row>
    <row r="20" spans="1:7" ht="12" customHeight="1" thickBot="1" x14ac:dyDescent="0.35">
      <c r="A20" s="123"/>
      <c r="B20" s="123"/>
      <c r="C20" s="123"/>
      <c r="D20" s="123"/>
      <c r="E20" s="123"/>
      <c r="F20" s="123"/>
      <c r="G20" s="123"/>
    </row>
    <row r="21" spans="1:7" ht="19.2" thickBot="1" x14ac:dyDescent="0.35">
      <c r="A21" s="128" t="s">
        <v>13</v>
      </c>
      <c r="B21" s="128" t="s">
        <v>61</v>
      </c>
      <c r="C21" s="22">
        <f>C100</f>
        <v>291627</v>
      </c>
      <c r="D21" s="17"/>
      <c r="E21" s="17"/>
      <c r="F21" s="34"/>
    </row>
    <row r="22" spans="1:7" ht="16.8" thickBot="1" x14ac:dyDescent="0.35">
      <c r="A22" s="34" t="s">
        <v>0</v>
      </c>
      <c r="B22" s="34"/>
      <c r="C22" s="36"/>
      <c r="D22" s="17"/>
      <c r="E22" s="17"/>
      <c r="F22" s="34"/>
    </row>
    <row r="23" spans="1:7" ht="54" customHeight="1" thickBot="1" x14ac:dyDescent="0.35">
      <c r="A23" s="172" t="s">
        <v>73</v>
      </c>
      <c r="B23" s="172"/>
      <c r="C23" s="22">
        <f>D100</f>
        <v>260905</v>
      </c>
      <c r="D23" s="17"/>
      <c r="E23" s="17"/>
      <c r="F23" s="34"/>
    </row>
    <row r="24" spans="1:7" ht="17.25" customHeight="1" thickBot="1" x14ac:dyDescent="0.35">
      <c r="A24" s="173" t="s">
        <v>74</v>
      </c>
      <c r="B24" s="174"/>
      <c r="C24" s="22">
        <f>F100</f>
        <v>30722</v>
      </c>
      <c r="D24" s="17"/>
      <c r="E24" s="17"/>
      <c r="F24" s="34"/>
    </row>
    <row r="25" spans="1:7" ht="27.75" customHeight="1" thickBot="1" x14ac:dyDescent="0.35">
      <c r="A25" s="172" t="s">
        <v>75</v>
      </c>
      <c r="B25" s="172"/>
      <c r="C25" s="22"/>
      <c r="D25" s="17"/>
      <c r="E25" s="17"/>
      <c r="F25" s="34"/>
    </row>
    <row r="26" spans="1:7" ht="15.75" hidden="1" customHeight="1" x14ac:dyDescent="0.3">
      <c r="A26" s="34"/>
      <c r="B26" s="34"/>
      <c r="C26" s="34"/>
      <c r="D26" s="34"/>
      <c r="E26" s="34"/>
      <c r="F26" s="34"/>
    </row>
    <row r="27" spans="1:7" ht="25.5" customHeight="1" x14ac:dyDescent="0.3">
      <c r="A27" s="34"/>
      <c r="B27" s="34" t="s">
        <v>19</v>
      </c>
      <c r="C27" s="34"/>
      <c r="D27" s="34"/>
      <c r="E27" s="34"/>
      <c r="F27" s="34"/>
    </row>
    <row r="28" spans="1:7" ht="25.5" customHeight="1" x14ac:dyDescent="0.3">
      <c r="A28" s="129" t="s">
        <v>118</v>
      </c>
      <c r="B28" s="206" t="s">
        <v>119</v>
      </c>
      <c r="C28" s="206"/>
      <c r="D28" s="206"/>
      <c r="E28" s="206"/>
      <c r="F28" s="206"/>
      <c r="G28" s="206"/>
    </row>
    <row r="29" spans="1:7" ht="25.5" customHeight="1" x14ac:dyDescent="0.3">
      <c r="A29" s="203" t="s">
        <v>133</v>
      </c>
      <c r="B29" s="203"/>
      <c r="C29" s="203"/>
      <c r="D29" s="203"/>
      <c r="E29" s="203"/>
      <c r="F29" s="203"/>
      <c r="G29" s="203"/>
    </row>
    <row r="30" spans="1:7" ht="25.5" customHeight="1" x14ac:dyDescent="0.3">
      <c r="A30" s="203" t="s">
        <v>128</v>
      </c>
      <c r="B30" s="203"/>
      <c r="C30" s="203"/>
      <c r="D30" s="203"/>
      <c r="E30" s="203"/>
      <c r="F30" s="203"/>
      <c r="G30" s="203"/>
    </row>
    <row r="31" spans="1:7" ht="25.5" customHeight="1" x14ac:dyDescent="0.3">
      <c r="A31" s="203" t="s">
        <v>129</v>
      </c>
      <c r="B31" s="203"/>
      <c r="C31" s="203"/>
      <c r="D31" s="203"/>
      <c r="E31" s="203"/>
      <c r="F31" s="203"/>
      <c r="G31" s="203"/>
    </row>
    <row r="32" spans="1:7" ht="25.5" customHeight="1" x14ac:dyDescent="0.3">
      <c r="A32" s="203" t="s">
        <v>130</v>
      </c>
      <c r="B32" s="203"/>
      <c r="C32" s="203"/>
      <c r="D32" s="203"/>
      <c r="E32" s="203"/>
      <c r="F32" s="203"/>
      <c r="G32" s="203"/>
    </row>
    <row r="33" spans="1:9" s="2" customFormat="1" ht="18.600000000000001" x14ac:dyDescent="0.35">
      <c r="A33" s="37" t="s">
        <v>20</v>
      </c>
      <c r="B33" s="37" t="s">
        <v>62</v>
      </c>
      <c r="C33" s="38"/>
      <c r="D33" s="38"/>
      <c r="E33" s="38"/>
      <c r="F33" s="38"/>
      <c r="G33" s="33"/>
      <c r="I33" s="1"/>
    </row>
    <row r="34" spans="1:9" ht="50.25" customHeight="1" x14ac:dyDescent="0.3">
      <c r="A34" s="179" t="s">
        <v>177</v>
      </c>
      <c r="B34" s="180"/>
      <c r="C34" s="180"/>
      <c r="D34" s="180"/>
      <c r="E34" s="180"/>
      <c r="F34" s="180"/>
      <c r="G34" s="181"/>
    </row>
    <row r="35" spans="1:9" ht="47.25" customHeight="1" x14ac:dyDescent="0.3">
      <c r="A35" s="182" t="s">
        <v>134</v>
      </c>
      <c r="B35" s="180"/>
      <c r="C35" s="180"/>
      <c r="D35" s="180"/>
      <c r="E35" s="180"/>
      <c r="F35" s="180"/>
      <c r="G35" s="183"/>
    </row>
    <row r="36" spans="1:9" ht="21.75" customHeight="1" x14ac:dyDescent="0.3">
      <c r="A36" s="127" t="s">
        <v>116</v>
      </c>
      <c r="B36" s="200" t="s">
        <v>115</v>
      </c>
      <c r="C36" s="200"/>
      <c r="D36" s="200"/>
      <c r="E36" s="200"/>
      <c r="F36" s="200"/>
      <c r="G36" s="201"/>
    </row>
    <row r="37" spans="1:9" x14ac:dyDescent="0.3">
      <c r="A37" s="211" t="s">
        <v>135</v>
      </c>
      <c r="B37" s="211"/>
      <c r="C37" s="211"/>
      <c r="D37" s="211"/>
      <c r="E37" s="211"/>
      <c r="F37" s="211"/>
      <c r="G37" s="211"/>
    </row>
    <row r="38" spans="1:9" ht="36.75" customHeight="1" x14ac:dyDescent="0.3">
      <c r="A38" s="211" t="s">
        <v>173</v>
      </c>
      <c r="B38" s="211"/>
      <c r="C38" s="211"/>
      <c r="D38" s="211"/>
      <c r="E38" s="211"/>
      <c r="F38" s="211"/>
      <c r="G38" s="211"/>
    </row>
    <row r="39" spans="1:9" ht="23.25" customHeight="1" x14ac:dyDescent="0.3">
      <c r="A39" s="212" t="s">
        <v>136</v>
      </c>
      <c r="B39" s="212"/>
      <c r="C39" s="212"/>
      <c r="D39" s="212"/>
      <c r="E39" s="212"/>
      <c r="F39" s="212"/>
      <c r="G39" s="212"/>
    </row>
    <row r="40" spans="1:9" ht="24" customHeight="1" x14ac:dyDescent="0.3">
      <c r="A40" s="212" t="s">
        <v>137</v>
      </c>
      <c r="B40" s="212"/>
      <c r="C40" s="212"/>
      <c r="D40" s="212"/>
      <c r="E40" s="212"/>
      <c r="F40" s="212"/>
      <c r="G40" s="212"/>
    </row>
    <row r="41" spans="1:9" ht="30" customHeight="1" x14ac:dyDescent="0.3">
      <c r="A41" s="204" t="s">
        <v>117</v>
      </c>
      <c r="B41" s="204"/>
      <c r="C41" s="205"/>
      <c r="D41" s="126">
        <v>150000</v>
      </c>
      <c r="E41" s="39"/>
      <c r="F41" s="39"/>
      <c r="G41" s="39"/>
    </row>
    <row r="42" spans="1:9" ht="34.5" customHeight="1" x14ac:dyDescent="0.3">
      <c r="A42" s="175" t="s">
        <v>138</v>
      </c>
      <c r="B42" s="175"/>
      <c r="C42" s="175"/>
      <c r="D42" s="175"/>
      <c r="E42" s="175"/>
      <c r="F42" s="175"/>
      <c r="G42" s="175"/>
    </row>
    <row r="43" spans="1:9" ht="49.5" customHeight="1" x14ac:dyDescent="0.3">
      <c r="A43" s="148" t="s">
        <v>139</v>
      </c>
      <c r="B43" s="148"/>
      <c r="C43" s="148"/>
      <c r="D43" s="148"/>
      <c r="E43" s="148"/>
      <c r="F43" s="148"/>
      <c r="G43" s="148"/>
    </row>
    <row r="44" spans="1:9" ht="22.5" customHeight="1" x14ac:dyDescent="0.3">
      <c r="A44" s="184" t="s">
        <v>140</v>
      </c>
      <c r="B44" s="185"/>
      <c r="C44" s="185"/>
      <c r="D44" s="185"/>
      <c r="E44" s="185"/>
      <c r="F44" s="185"/>
      <c r="G44" s="145"/>
    </row>
    <row r="45" spans="1:9" x14ac:dyDescent="0.3">
      <c r="A45" s="213" t="s">
        <v>144</v>
      </c>
      <c r="B45" s="213"/>
      <c r="C45" s="213"/>
      <c r="D45" s="213"/>
      <c r="E45" s="213"/>
      <c r="F45" s="213"/>
      <c r="G45" s="213"/>
    </row>
    <row r="46" spans="1:9" x14ac:dyDescent="0.3">
      <c r="A46" s="213"/>
      <c r="B46" s="213"/>
      <c r="C46" s="213"/>
      <c r="D46" s="213"/>
      <c r="E46" s="213"/>
      <c r="F46" s="213"/>
      <c r="G46" s="213"/>
    </row>
    <row r="47" spans="1:9" s="2" customFormat="1" ht="21" customHeight="1" x14ac:dyDescent="0.4">
      <c r="A47" s="214" t="s">
        <v>21</v>
      </c>
      <c r="B47" s="214"/>
      <c r="C47" s="214"/>
      <c r="D47" s="214"/>
      <c r="E47" s="214"/>
      <c r="F47" s="214"/>
      <c r="G47" s="215"/>
    </row>
    <row r="48" spans="1:9" ht="18.75" customHeight="1" x14ac:dyDescent="0.3">
      <c r="A48" s="216" t="s">
        <v>121</v>
      </c>
      <c r="B48" s="217" t="s">
        <v>120</v>
      </c>
      <c r="C48" s="217"/>
      <c r="D48" s="217"/>
      <c r="E48" s="217"/>
      <c r="F48" s="217"/>
      <c r="G48" s="217"/>
    </row>
    <row r="49" spans="1:7" ht="18.75" customHeight="1" x14ac:dyDescent="0.3">
      <c r="A49" s="218" t="s">
        <v>141</v>
      </c>
      <c r="B49" s="219"/>
      <c r="C49" s="219"/>
      <c r="D49" s="219"/>
      <c r="E49" s="219"/>
      <c r="F49" s="219"/>
      <c r="G49" s="220"/>
    </row>
    <row r="50" spans="1:7" ht="18.75" customHeight="1" x14ac:dyDescent="0.3">
      <c r="A50" s="221" t="s">
        <v>142</v>
      </c>
      <c r="B50" s="222"/>
      <c r="C50" s="222"/>
      <c r="D50" s="222"/>
      <c r="E50" s="222"/>
      <c r="F50" s="222"/>
      <c r="G50" s="223"/>
    </row>
    <row r="51" spans="1:7" ht="18.75" customHeight="1" x14ac:dyDescent="0.3">
      <c r="A51" s="221" t="s">
        <v>143</v>
      </c>
      <c r="B51" s="222"/>
      <c r="C51" s="222"/>
      <c r="D51" s="222"/>
      <c r="E51" s="222"/>
      <c r="F51" s="222"/>
      <c r="G51" s="223"/>
    </row>
    <row r="52" spans="1:7" ht="18.75" customHeight="1" x14ac:dyDescent="0.3">
      <c r="A52" s="221" t="s">
        <v>145</v>
      </c>
      <c r="B52" s="222"/>
      <c r="C52" s="222"/>
      <c r="D52" s="222"/>
      <c r="E52" s="222"/>
      <c r="F52" s="222"/>
      <c r="G52" s="223"/>
    </row>
    <row r="53" spans="1:7" ht="18.75" customHeight="1" x14ac:dyDescent="0.3">
      <c r="A53" s="221" t="s">
        <v>146</v>
      </c>
      <c r="B53" s="222"/>
      <c r="C53" s="222"/>
      <c r="D53" s="222"/>
      <c r="E53" s="222"/>
      <c r="F53" s="222"/>
      <c r="G53" s="223"/>
    </row>
    <row r="54" spans="1:7" ht="18.75" customHeight="1" x14ac:dyDescent="0.3">
      <c r="A54" s="221" t="s">
        <v>147</v>
      </c>
      <c r="B54" s="222"/>
      <c r="C54" s="222"/>
      <c r="D54" s="222"/>
      <c r="E54" s="222"/>
      <c r="F54" s="222"/>
      <c r="G54" s="223"/>
    </row>
    <row r="55" spans="1:7" ht="13.5" hidden="1" customHeight="1" x14ac:dyDescent="0.3">
      <c r="A55" s="221"/>
      <c r="B55" s="222"/>
      <c r="C55" s="222"/>
      <c r="D55" s="222"/>
      <c r="E55" s="222"/>
      <c r="F55" s="222"/>
      <c r="G55" s="223"/>
    </row>
    <row r="56" spans="1:7" ht="8.25" hidden="1" customHeight="1" x14ac:dyDescent="0.3">
      <c r="A56" s="221"/>
      <c r="B56" s="222"/>
      <c r="C56" s="222"/>
      <c r="D56" s="222"/>
      <c r="E56" s="222"/>
      <c r="F56" s="222"/>
      <c r="G56" s="223"/>
    </row>
    <row r="57" spans="1:7" ht="23.25" customHeight="1" x14ac:dyDescent="0.3">
      <c r="A57" s="221" t="s">
        <v>148</v>
      </c>
      <c r="B57" s="222"/>
      <c r="C57" s="222"/>
      <c r="D57" s="222"/>
      <c r="E57" s="222"/>
      <c r="F57" s="222"/>
      <c r="G57" s="223"/>
    </row>
    <row r="58" spans="1:7" ht="23.25" customHeight="1" x14ac:dyDescent="0.3">
      <c r="A58" s="221" t="s">
        <v>149</v>
      </c>
      <c r="B58" s="222"/>
      <c r="C58" s="222"/>
      <c r="D58" s="222"/>
      <c r="E58" s="222"/>
      <c r="F58" s="222"/>
      <c r="G58" s="223"/>
    </row>
    <row r="59" spans="1:7" ht="23.25" customHeight="1" x14ac:dyDescent="0.3">
      <c r="A59" s="221" t="s">
        <v>150</v>
      </c>
      <c r="B59" s="222"/>
      <c r="C59" s="222"/>
      <c r="D59" s="222"/>
      <c r="E59" s="222"/>
      <c r="F59" s="222"/>
      <c r="G59" s="223"/>
    </row>
    <row r="60" spans="1:7" ht="23.25" customHeight="1" x14ac:dyDescent="0.3">
      <c r="A60" s="221" t="s">
        <v>151</v>
      </c>
      <c r="B60" s="222"/>
      <c r="C60" s="222"/>
      <c r="D60" s="222"/>
      <c r="E60" s="222"/>
      <c r="F60" s="222"/>
      <c r="G60" s="223"/>
    </row>
    <row r="61" spans="1:7" ht="23.25" customHeight="1" x14ac:dyDescent="0.3">
      <c r="A61" s="221" t="s">
        <v>152</v>
      </c>
      <c r="B61" s="222"/>
      <c r="C61" s="222"/>
      <c r="D61" s="222"/>
      <c r="E61" s="222"/>
      <c r="F61" s="222"/>
      <c r="G61" s="223"/>
    </row>
    <row r="62" spans="1:7" ht="15.75" customHeight="1" x14ac:dyDescent="0.3">
      <c r="A62" s="207"/>
      <c r="B62" s="202"/>
      <c r="C62" s="202"/>
      <c r="D62" s="202"/>
      <c r="E62" s="202"/>
      <c r="F62" s="202"/>
      <c r="G62" s="208"/>
    </row>
    <row r="63" spans="1:7" ht="24.75" customHeight="1" x14ac:dyDescent="0.4">
      <c r="A63" s="130" t="s">
        <v>122</v>
      </c>
      <c r="B63" s="209" t="s">
        <v>123</v>
      </c>
      <c r="C63" s="209"/>
      <c r="D63" s="209"/>
      <c r="E63" s="209"/>
      <c r="F63" s="209"/>
      <c r="G63" s="209"/>
    </row>
    <row r="64" spans="1:7" ht="57" customHeight="1" x14ac:dyDescent="0.3">
      <c r="A64" s="149" t="s">
        <v>178</v>
      </c>
      <c r="B64" s="150"/>
      <c r="C64" s="150"/>
      <c r="D64" s="150"/>
      <c r="E64" s="150"/>
      <c r="F64" s="150"/>
      <c r="G64" s="151"/>
    </row>
    <row r="65" spans="1:10" ht="41.25" customHeight="1" x14ac:dyDescent="0.3">
      <c r="A65" s="152" t="s">
        <v>179</v>
      </c>
      <c r="B65" s="153"/>
      <c r="C65" s="153"/>
      <c r="D65" s="153"/>
      <c r="E65" s="153"/>
      <c r="F65" s="153"/>
      <c r="G65" s="154"/>
    </row>
    <row r="66" spans="1:10" ht="44.25" customHeight="1" x14ac:dyDescent="0.3">
      <c r="A66" s="155" t="s">
        <v>181</v>
      </c>
      <c r="B66" s="156"/>
      <c r="C66" s="156"/>
      <c r="D66" s="156"/>
      <c r="E66" s="156"/>
      <c r="F66" s="156"/>
      <c r="G66" s="157"/>
    </row>
    <row r="67" spans="1:10" ht="69" customHeight="1" x14ac:dyDescent="0.3">
      <c r="A67" s="158" t="s">
        <v>184</v>
      </c>
      <c r="B67" s="159"/>
      <c r="C67" s="159"/>
      <c r="D67" s="159"/>
      <c r="E67" s="159"/>
      <c r="F67" s="159"/>
      <c r="G67" s="160"/>
    </row>
    <row r="68" spans="1:10" ht="33" customHeight="1" x14ac:dyDescent="0.3">
      <c r="A68" s="165" t="s">
        <v>71</v>
      </c>
      <c r="B68" s="165"/>
      <c r="C68" s="40" t="s">
        <v>16</v>
      </c>
      <c r="D68" s="40" t="s">
        <v>17</v>
      </c>
      <c r="E68" s="40" t="s">
        <v>14</v>
      </c>
      <c r="F68" s="40" t="s">
        <v>15</v>
      </c>
      <c r="G68" s="40" t="s">
        <v>14</v>
      </c>
    </row>
    <row r="69" spans="1:10" ht="33" customHeight="1" x14ac:dyDescent="0.3">
      <c r="A69" s="41">
        <v>1</v>
      </c>
      <c r="B69" s="42" t="s">
        <v>69</v>
      </c>
      <c r="C69" s="43">
        <v>0</v>
      </c>
      <c r="D69" s="44">
        <v>0</v>
      </c>
      <c r="E69" s="23">
        <f>C69*D69</f>
        <v>0</v>
      </c>
      <c r="F69" s="23">
        <f>E69*0.34</f>
        <v>0</v>
      </c>
      <c r="G69" s="24">
        <f>E69+F69</f>
        <v>0</v>
      </c>
    </row>
    <row r="70" spans="1:10" ht="21.75" customHeight="1" x14ac:dyDescent="0.3">
      <c r="A70" s="42"/>
      <c r="B70" s="42" t="s">
        <v>70</v>
      </c>
      <c r="C70" s="42"/>
      <c r="D70" s="42"/>
      <c r="E70" s="42"/>
      <c r="F70" s="42"/>
      <c r="G70" s="24">
        <f>G69</f>
        <v>0</v>
      </c>
    </row>
    <row r="71" spans="1:10" ht="21.75" customHeight="1" x14ac:dyDescent="0.3">
      <c r="A71" s="17"/>
      <c r="B71" s="17"/>
      <c r="C71" s="17"/>
      <c r="D71" s="17"/>
      <c r="E71" s="17"/>
      <c r="F71" s="17"/>
      <c r="G71" s="17"/>
      <c r="H71" s="17"/>
      <c r="I71" s="17"/>
      <c r="J71" s="17"/>
    </row>
    <row r="72" spans="1:10" ht="18.600000000000001" x14ac:dyDescent="0.4">
      <c r="A72" s="131" t="s">
        <v>1</v>
      </c>
      <c r="B72" s="132" t="s">
        <v>81</v>
      </c>
    </row>
    <row r="73" spans="1:10" ht="159" customHeight="1" x14ac:dyDescent="0.3">
      <c r="A73" s="161" t="s">
        <v>153</v>
      </c>
      <c r="B73" s="162"/>
      <c r="C73" s="162"/>
      <c r="D73" s="162"/>
      <c r="E73" s="162"/>
      <c r="F73" s="162"/>
      <c r="G73" s="163"/>
    </row>
    <row r="74" spans="1:10" ht="45.75" customHeight="1" x14ac:dyDescent="0.3">
      <c r="A74" s="161" t="s">
        <v>154</v>
      </c>
      <c r="B74" s="162"/>
      <c r="C74" s="162"/>
      <c r="D74" s="162"/>
      <c r="E74" s="162"/>
      <c r="F74" s="162"/>
      <c r="G74" s="163"/>
    </row>
    <row r="75" spans="1:10" ht="45" customHeight="1" x14ac:dyDescent="0.3">
      <c r="A75" s="161" t="s">
        <v>189</v>
      </c>
      <c r="B75" s="162"/>
      <c r="C75" s="162"/>
      <c r="D75" s="162"/>
      <c r="E75" s="162"/>
      <c r="F75" s="162"/>
      <c r="G75" s="163"/>
    </row>
    <row r="76" spans="1:10" ht="40.200000000000003" customHeight="1" x14ac:dyDescent="0.3">
      <c r="A76" s="161" t="s">
        <v>185</v>
      </c>
      <c r="B76" s="162"/>
      <c r="C76" s="162"/>
      <c r="D76" s="162"/>
      <c r="E76" s="162"/>
      <c r="F76" s="162"/>
      <c r="G76" s="163"/>
    </row>
    <row r="77" spans="1:10" ht="32.25" customHeight="1" x14ac:dyDescent="0.3">
      <c r="A77" s="161" t="s">
        <v>155</v>
      </c>
      <c r="B77" s="162"/>
      <c r="C77" s="162"/>
      <c r="D77" s="162"/>
      <c r="E77" s="162"/>
      <c r="F77" s="162"/>
      <c r="G77" s="163"/>
    </row>
    <row r="78" spans="1:10" ht="18.75" customHeight="1" x14ac:dyDescent="0.3">
      <c r="A78" s="30"/>
      <c r="B78" s="30"/>
      <c r="C78" s="30"/>
      <c r="D78" s="30"/>
      <c r="E78" s="30"/>
      <c r="F78" s="30"/>
      <c r="G78" s="30"/>
    </row>
    <row r="79" spans="1:10" s="2" customFormat="1" ht="17.25" customHeight="1" x14ac:dyDescent="0.4">
      <c r="A79" s="45">
        <v>4</v>
      </c>
      <c r="B79" s="166" t="s">
        <v>65</v>
      </c>
      <c r="C79" s="166"/>
      <c r="D79" s="46"/>
      <c r="E79" s="46"/>
      <c r="F79" s="46"/>
      <c r="G79" s="46"/>
    </row>
    <row r="80" spans="1:10" ht="19.5" customHeight="1" x14ac:dyDescent="0.4">
      <c r="A80" s="164" t="s">
        <v>23</v>
      </c>
      <c r="B80" s="164"/>
      <c r="C80" s="164"/>
      <c r="D80" s="164"/>
      <c r="E80" s="164"/>
      <c r="F80" s="164"/>
      <c r="G80" s="164"/>
    </row>
    <row r="81" spans="1:256" s="5" customFormat="1" ht="19.5" customHeight="1" x14ac:dyDescent="0.3">
      <c r="A81" s="47"/>
      <c r="B81" s="47"/>
      <c r="C81" s="48" t="s">
        <v>24</v>
      </c>
      <c r="D81" s="47"/>
      <c r="E81" s="47"/>
      <c r="F81" s="47"/>
      <c r="G81" s="47"/>
    </row>
    <row r="82" spans="1:256" s="4" customFormat="1" ht="34.5" customHeight="1" x14ac:dyDescent="0.25">
      <c r="A82" s="49" t="s">
        <v>35</v>
      </c>
      <c r="B82" s="50" t="s">
        <v>2</v>
      </c>
      <c r="C82" s="50" t="s">
        <v>22</v>
      </c>
      <c r="D82" s="51"/>
      <c r="E82" s="51"/>
      <c r="F82" s="51"/>
      <c r="G82" s="51"/>
    </row>
    <row r="83" spans="1:256" s="6" customFormat="1" x14ac:dyDescent="0.3">
      <c r="A83" s="52">
        <v>1</v>
      </c>
      <c r="B83" s="52">
        <v>2</v>
      </c>
      <c r="C83" s="52">
        <v>3</v>
      </c>
      <c r="D83" s="53"/>
      <c r="E83" s="53"/>
      <c r="F83" s="53"/>
      <c r="G83" s="53"/>
    </row>
    <row r="84" spans="1:256" s="6" customFormat="1" x14ac:dyDescent="0.3">
      <c r="A84" s="50">
        <v>1</v>
      </c>
      <c r="B84" s="21" t="s">
        <v>98</v>
      </c>
      <c r="C84" s="55">
        <v>0</v>
      </c>
      <c r="D84" s="53"/>
      <c r="E84" s="53"/>
      <c r="F84" s="53"/>
      <c r="G84" s="53"/>
    </row>
    <row r="85" spans="1:256" s="5" customFormat="1" ht="24" customHeight="1" x14ac:dyDescent="0.25">
      <c r="A85" s="57"/>
      <c r="B85" s="58" t="s">
        <v>3</v>
      </c>
      <c r="C85" s="59">
        <f>SUM(C84:C84)</f>
        <v>0</v>
      </c>
      <c r="D85" s="10"/>
      <c r="E85" s="10"/>
      <c r="F85" s="10"/>
      <c r="G85" s="10"/>
    </row>
    <row r="86" spans="1:256" s="6" customFormat="1" ht="17.25" customHeight="1" x14ac:dyDescent="0.3">
      <c r="A86" s="53"/>
      <c r="B86" s="60"/>
      <c r="C86" s="60"/>
      <c r="D86" s="53"/>
      <c r="E86" s="53"/>
      <c r="F86" s="53"/>
      <c r="G86" s="53"/>
    </row>
    <row r="87" spans="1:256" s="7" customFormat="1" ht="18" customHeight="1" x14ac:dyDescent="0.4">
      <c r="A87" s="164" t="s">
        <v>25</v>
      </c>
      <c r="B87" s="164"/>
      <c r="C87" s="164"/>
      <c r="D87" s="164"/>
      <c r="E87" s="164"/>
      <c r="F87" s="164"/>
      <c r="G87" s="164"/>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8"/>
      <c r="DJ87" s="148"/>
      <c r="DK87" s="148"/>
      <c r="DL87" s="148"/>
      <c r="DM87" s="148"/>
      <c r="DN87" s="148"/>
      <c r="DO87" s="148"/>
      <c r="DP87" s="148"/>
      <c r="DQ87" s="148"/>
      <c r="DR87" s="148"/>
      <c r="DS87" s="148"/>
      <c r="DT87" s="148"/>
      <c r="DU87" s="148"/>
      <c r="DV87" s="148"/>
      <c r="DW87" s="148"/>
      <c r="DX87" s="148"/>
      <c r="DY87" s="148"/>
      <c r="DZ87" s="148"/>
      <c r="EA87" s="148"/>
      <c r="EB87" s="148"/>
      <c r="EC87" s="148"/>
      <c r="ED87" s="148"/>
      <c r="EE87" s="148"/>
      <c r="EF87" s="148"/>
      <c r="EG87" s="148"/>
      <c r="EH87" s="148"/>
      <c r="EI87" s="148"/>
      <c r="EJ87" s="148"/>
      <c r="EK87" s="148"/>
      <c r="EL87" s="148"/>
      <c r="EM87" s="148"/>
      <c r="EN87" s="148"/>
      <c r="EO87" s="148"/>
      <c r="EP87" s="148"/>
      <c r="EQ87" s="148"/>
      <c r="ER87" s="148"/>
      <c r="ES87" s="148"/>
      <c r="ET87" s="148"/>
      <c r="EU87" s="148"/>
      <c r="EV87" s="148"/>
      <c r="EW87" s="148"/>
      <c r="EX87" s="148"/>
      <c r="EY87" s="148"/>
      <c r="EZ87" s="148"/>
      <c r="FA87" s="148"/>
      <c r="FB87" s="148"/>
      <c r="FC87" s="148"/>
      <c r="FD87" s="148"/>
      <c r="FE87" s="148"/>
      <c r="FF87" s="148"/>
      <c r="FG87" s="148"/>
      <c r="FH87" s="148"/>
      <c r="FI87" s="148"/>
      <c r="FJ87" s="148"/>
      <c r="FK87" s="148"/>
      <c r="FL87" s="148"/>
      <c r="FM87" s="148"/>
      <c r="FN87" s="148"/>
      <c r="FO87" s="148"/>
      <c r="FP87" s="148"/>
      <c r="FQ87" s="148"/>
      <c r="FR87" s="148"/>
      <c r="FS87" s="148"/>
      <c r="FT87" s="148"/>
      <c r="FU87" s="148"/>
      <c r="FV87" s="148"/>
      <c r="FW87" s="148"/>
      <c r="FX87" s="148"/>
      <c r="FY87" s="148"/>
      <c r="FZ87" s="148"/>
      <c r="GA87" s="148"/>
      <c r="GB87" s="148"/>
      <c r="GC87" s="148"/>
      <c r="GD87" s="148"/>
      <c r="GE87" s="148"/>
      <c r="GF87" s="148"/>
      <c r="GG87" s="148"/>
      <c r="GH87" s="148"/>
      <c r="GI87" s="148"/>
      <c r="GJ87" s="148"/>
      <c r="GK87" s="148"/>
      <c r="GL87" s="148"/>
      <c r="GM87" s="148"/>
      <c r="GN87" s="148"/>
      <c r="GO87" s="148"/>
      <c r="GP87" s="148"/>
      <c r="GQ87" s="148"/>
      <c r="GR87" s="148"/>
      <c r="GS87" s="148"/>
      <c r="GT87" s="148"/>
      <c r="GU87" s="148"/>
      <c r="GV87" s="148"/>
      <c r="GW87" s="148"/>
      <c r="GX87" s="148"/>
      <c r="GY87" s="148"/>
      <c r="GZ87" s="148"/>
      <c r="HA87" s="148"/>
      <c r="HB87" s="148"/>
      <c r="HC87" s="148"/>
      <c r="HD87" s="148"/>
      <c r="HE87" s="148"/>
      <c r="HF87" s="148"/>
      <c r="HG87" s="148"/>
      <c r="HH87" s="148"/>
      <c r="HI87" s="148"/>
      <c r="HJ87" s="148"/>
      <c r="HK87" s="148"/>
      <c r="HL87" s="148"/>
      <c r="HM87" s="148"/>
      <c r="HN87" s="148"/>
      <c r="HO87" s="148"/>
      <c r="HP87" s="148"/>
      <c r="HQ87" s="148"/>
      <c r="HR87" s="148"/>
      <c r="HS87" s="148"/>
      <c r="HT87" s="148"/>
      <c r="HU87" s="148"/>
      <c r="HV87" s="148"/>
      <c r="HW87" s="148"/>
      <c r="HX87" s="148"/>
      <c r="HY87" s="148"/>
      <c r="HZ87" s="148"/>
      <c r="IA87" s="148"/>
      <c r="IB87" s="148"/>
      <c r="IC87" s="148"/>
      <c r="ID87" s="148"/>
      <c r="IE87" s="148"/>
      <c r="IF87" s="148"/>
      <c r="IG87" s="148"/>
      <c r="IH87" s="148"/>
      <c r="II87" s="148"/>
      <c r="IJ87" s="148"/>
      <c r="IK87" s="148"/>
      <c r="IL87" s="148"/>
      <c r="IM87" s="148"/>
      <c r="IN87" s="148"/>
      <c r="IO87" s="148"/>
      <c r="IP87" s="148"/>
      <c r="IQ87" s="148"/>
      <c r="IR87" s="148"/>
      <c r="IS87" s="148"/>
      <c r="IT87" s="148"/>
      <c r="IU87" s="148"/>
      <c r="IV87" s="148"/>
    </row>
    <row r="88" spans="1:256" s="5" customFormat="1" ht="17.25" customHeight="1" x14ac:dyDescent="0.3">
      <c r="A88" s="61"/>
      <c r="B88" s="61"/>
      <c r="C88" s="61"/>
      <c r="D88" s="62" t="s">
        <v>27</v>
      </c>
      <c r="E88" s="61"/>
      <c r="F88" s="10"/>
      <c r="G88" s="10"/>
    </row>
    <row r="89" spans="1:256" s="5" customFormat="1" ht="27" customHeight="1" x14ac:dyDescent="0.25">
      <c r="A89" s="168" t="s">
        <v>35</v>
      </c>
      <c r="B89" s="168" t="s">
        <v>4</v>
      </c>
      <c r="C89" s="168" t="s">
        <v>22</v>
      </c>
      <c r="D89" s="188" t="s">
        <v>26</v>
      </c>
      <c r="E89" s="188"/>
      <c r="F89" s="188"/>
      <c r="G89" s="10"/>
    </row>
    <row r="90" spans="1:256" s="5" customFormat="1" ht="67.5" customHeight="1" x14ac:dyDescent="0.25">
      <c r="A90" s="169"/>
      <c r="B90" s="169"/>
      <c r="C90" s="169"/>
      <c r="D90" s="50" t="s">
        <v>85</v>
      </c>
      <c r="E90" s="50" t="s">
        <v>124</v>
      </c>
      <c r="F90" s="50" t="s">
        <v>84</v>
      </c>
      <c r="G90" s="10"/>
    </row>
    <row r="91" spans="1:256" s="5" customFormat="1" x14ac:dyDescent="0.25">
      <c r="A91" s="63">
        <v>1</v>
      </c>
      <c r="B91" s="64">
        <v>2</v>
      </c>
      <c r="C91" s="64">
        <v>3</v>
      </c>
      <c r="D91" s="64">
        <v>4</v>
      </c>
      <c r="E91" s="64">
        <v>5</v>
      </c>
      <c r="F91" s="64">
        <v>6</v>
      </c>
      <c r="G91" s="10"/>
    </row>
    <row r="92" spans="1:256" s="5" customFormat="1" ht="29.25" customHeight="1" x14ac:dyDescent="0.25">
      <c r="A92" s="50">
        <v>1</v>
      </c>
      <c r="B92" s="65" t="s">
        <v>77</v>
      </c>
      <c r="C92" s="55"/>
      <c r="D92" s="55">
        <v>0</v>
      </c>
      <c r="E92" s="25">
        <f>IF(D92=0,0,D92/$D$100)</f>
        <v>0</v>
      </c>
      <c r="F92" s="26">
        <f>C92-D92</f>
        <v>0</v>
      </c>
      <c r="G92" s="10"/>
    </row>
    <row r="93" spans="1:256" s="5" customFormat="1" ht="29.25" customHeight="1" x14ac:dyDescent="0.25">
      <c r="A93" s="50">
        <v>2</v>
      </c>
      <c r="B93" s="21" t="s">
        <v>98</v>
      </c>
      <c r="C93" s="26">
        <f>C84</f>
        <v>0</v>
      </c>
      <c r="D93" s="55">
        <v>0</v>
      </c>
      <c r="E93" s="25">
        <f t="shared" ref="E93:E94" si="0">IF(D93=0,0,D93/$D$100)</f>
        <v>0</v>
      </c>
      <c r="F93" s="26">
        <v>0</v>
      </c>
      <c r="G93" s="10"/>
    </row>
    <row r="94" spans="1:256" s="5" customFormat="1" ht="37.5" customHeight="1" x14ac:dyDescent="0.25">
      <c r="A94" s="50"/>
      <c r="B94" s="21" t="s">
        <v>187</v>
      </c>
      <c r="C94" s="26">
        <f>C134</f>
        <v>16044</v>
      </c>
      <c r="D94" s="55">
        <v>13000</v>
      </c>
      <c r="E94" s="25">
        <f t="shared" si="0"/>
        <v>4.9826565224890283E-2</v>
      </c>
      <c r="F94" s="26">
        <f>C94-D94</f>
        <v>3044</v>
      </c>
      <c r="G94" s="10"/>
    </row>
    <row r="95" spans="1:256" s="5" customFormat="1" ht="29.25" customHeight="1" x14ac:dyDescent="0.25">
      <c r="A95" s="50">
        <v>4</v>
      </c>
      <c r="B95" s="21" t="s">
        <v>99</v>
      </c>
      <c r="C95" s="26">
        <f>D127</f>
        <v>234975</v>
      </c>
      <c r="D95" s="55">
        <v>234975</v>
      </c>
      <c r="E95" s="25">
        <f>IF(D95=0,0,D95/$D$100)</f>
        <v>0.90061516643989192</v>
      </c>
      <c r="F95" s="26">
        <f t="shared" ref="F95:F99" si="1">C95-D95</f>
        <v>0</v>
      </c>
      <c r="G95" s="10"/>
    </row>
    <row r="96" spans="1:256" s="5" customFormat="1" ht="29.25" customHeight="1" x14ac:dyDescent="0.25">
      <c r="A96" s="50">
        <v>5</v>
      </c>
      <c r="B96" s="21" t="s">
        <v>28</v>
      </c>
      <c r="C96" s="26">
        <f>F153</f>
        <v>12930</v>
      </c>
      <c r="D96" s="55">
        <v>12930</v>
      </c>
      <c r="E96" s="25">
        <f>IF(D96=0,0,D96/$D$100)</f>
        <v>4.9558268335217801E-2</v>
      </c>
      <c r="F96" s="26">
        <f t="shared" si="1"/>
        <v>0</v>
      </c>
      <c r="G96" s="10"/>
    </row>
    <row r="97" spans="1:256" s="5" customFormat="1" ht="29.25" customHeight="1" x14ac:dyDescent="0.25">
      <c r="A97" s="50">
        <v>3</v>
      </c>
      <c r="B97" s="21" t="s">
        <v>190</v>
      </c>
      <c r="C97" s="26">
        <v>0</v>
      </c>
      <c r="D97" s="55">
        <v>0</v>
      </c>
      <c r="E97" s="25">
        <f>IF(D97=0,0,D97/$D$100)</f>
        <v>0</v>
      </c>
      <c r="F97" s="26">
        <f>C97-D97</f>
        <v>0</v>
      </c>
      <c r="G97" s="10"/>
      <c r="I97" s="142"/>
    </row>
    <row r="98" spans="1:256" s="5" customFormat="1" ht="29.25" customHeight="1" x14ac:dyDescent="0.25">
      <c r="A98" s="50">
        <v>6</v>
      </c>
      <c r="B98" s="21" t="s">
        <v>76</v>
      </c>
      <c r="C98" s="26">
        <f>G70</f>
        <v>0</v>
      </c>
      <c r="D98" s="55">
        <v>0</v>
      </c>
      <c r="E98" s="25">
        <f>IF(D98=0,0,D98/$D$100)</f>
        <v>0</v>
      </c>
      <c r="F98" s="26">
        <f t="shared" si="1"/>
        <v>0</v>
      </c>
      <c r="G98" s="10"/>
    </row>
    <row r="99" spans="1:256" s="5" customFormat="1" ht="29.25" customHeight="1" x14ac:dyDescent="0.25">
      <c r="A99" s="50">
        <v>7</v>
      </c>
      <c r="B99" s="21" t="s">
        <v>78</v>
      </c>
      <c r="C99" s="26">
        <f>C139-C134</f>
        <v>27678</v>
      </c>
      <c r="D99" s="55">
        <v>0</v>
      </c>
      <c r="E99" s="25">
        <f>IF(D99=0,0,D99/$D$100)</f>
        <v>0</v>
      </c>
      <c r="F99" s="26">
        <f t="shared" si="1"/>
        <v>27678</v>
      </c>
      <c r="G99" s="10"/>
    </row>
    <row r="100" spans="1:256" s="4" customFormat="1" ht="25.5" customHeight="1" x14ac:dyDescent="0.25">
      <c r="A100" s="67"/>
      <c r="B100" s="56" t="s">
        <v>6</v>
      </c>
      <c r="C100" s="26">
        <f>SUM(C92:C99)</f>
        <v>291627</v>
      </c>
      <c r="D100" s="26">
        <f>SUM(D92:D99)</f>
        <v>260905</v>
      </c>
      <c r="E100" s="25">
        <v>1</v>
      </c>
      <c r="F100" s="26">
        <f>SUM(F92:F99)</f>
        <v>30722</v>
      </c>
      <c r="G100" s="51"/>
    </row>
    <row r="101" spans="1:256" s="8" customFormat="1" ht="7.5" customHeight="1" x14ac:dyDescent="0.25">
      <c r="A101" s="68"/>
      <c r="B101" s="68"/>
      <c r="C101" s="68"/>
      <c r="D101" s="68"/>
      <c r="E101" s="68"/>
      <c r="F101" s="68"/>
      <c r="G101" s="68"/>
    </row>
    <row r="102" spans="1:256" s="8" customFormat="1" ht="13.5" customHeight="1" x14ac:dyDescent="0.25">
      <c r="A102" s="69"/>
      <c r="B102" s="167" t="s">
        <v>197</v>
      </c>
      <c r="C102" s="167"/>
      <c r="D102" s="167"/>
      <c r="E102" s="167"/>
      <c r="F102" s="167"/>
      <c r="G102" s="68"/>
    </row>
    <row r="103" spans="1:256" s="8" customFormat="1" ht="21" customHeight="1" x14ac:dyDescent="0.25">
      <c r="A103" s="69"/>
      <c r="B103" s="167" t="s">
        <v>93</v>
      </c>
      <c r="C103" s="167"/>
      <c r="D103" s="167"/>
      <c r="E103" s="167"/>
      <c r="F103" s="167"/>
      <c r="G103" s="68"/>
    </row>
    <row r="104" spans="1:256" s="8" customFormat="1" ht="21" customHeight="1" x14ac:dyDescent="0.25">
      <c r="A104" s="69"/>
      <c r="B104" s="167" t="s">
        <v>94</v>
      </c>
      <c r="C104" s="167"/>
      <c r="D104" s="167"/>
      <c r="E104" s="167"/>
      <c r="F104" s="167"/>
      <c r="G104" s="68"/>
    </row>
    <row r="105" spans="1:256" s="8" customFormat="1" ht="21" customHeight="1" x14ac:dyDescent="0.25">
      <c r="A105" s="69"/>
      <c r="B105" s="167" t="s">
        <v>95</v>
      </c>
      <c r="C105" s="167"/>
      <c r="D105" s="167"/>
      <c r="E105" s="167"/>
      <c r="F105" s="167"/>
      <c r="G105" s="68"/>
    </row>
    <row r="106" spans="1:256" s="8" customFormat="1" ht="12.75" customHeight="1" x14ac:dyDescent="0.25">
      <c r="A106" s="69"/>
      <c r="B106" s="167" t="s">
        <v>97</v>
      </c>
      <c r="C106" s="167"/>
      <c r="D106" s="167"/>
      <c r="E106" s="167"/>
      <c r="F106" s="167"/>
      <c r="G106" s="68"/>
    </row>
    <row r="107" spans="1:256" s="8" customFormat="1" ht="21" customHeight="1" x14ac:dyDescent="0.25">
      <c r="A107" s="69"/>
      <c r="B107" s="167" t="s">
        <v>96</v>
      </c>
      <c r="C107" s="167"/>
      <c r="D107" s="167"/>
      <c r="E107" s="167"/>
      <c r="F107" s="167"/>
      <c r="G107" s="68"/>
    </row>
    <row r="108" spans="1:256" s="8" customFormat="1" ht="21" customHeight="1" x14ac:dyDescent="0.25">
      <c r="A108" s="69"/>
      <c r="B108" s="167"/>
      <c r="C108" s="167"/>
      <c r="D108" s="167"/>
      <c r="E108" s="167"/>
      <c r="F108" s="167"/>
      <c r="G108" s="68"/>
    </row>
    <row r="109" spans="1:256" s="8" customFormat="1" ht="15.75" customHeight="1" x14ac:dyDescent="0.25">
      <c r="A109" s="68"/>
      <c r="B109" s="68"/>
      <c r="C109" s="68"/>
      <c r="D109" s="68"/>
      <c r="E109" s="68"/>
      <c r="F109" s="68"/>
      <c r="G109" s="68"/>
    </row>
    <row r="110" spans="1:256" s="7" customFormat="1" ht="18" customHeight="1" x14ac:dyDescent="0.4">
      <c r="A110" s="164" t="s">
        <v>101</v>
      </c>
      <c r="B110" s="164"/>
      <c r="C110" s="164"/>
      <c r="D110" s="164"/>
      <c r="E110" s="164"/>
      <c r="F110" s="164"/>
      <c r="G110" s="164"/>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c r="DU110" s="148"/>
      <c r="DV110" s="148"/>
      <c r="DW110" s="148"/>
      <c r="DX110" s="148"/>
      <c r="DY110" s="148"/>
      <c r="DZ110" s="148"/>
      <c r="EA110" s="148"/>
      <c r="EB110" s="148"/>
      <c r="EC110" s="148"/>
      <c r="ED110" s="148"/>
      <c r="EE110" s="148"/>
      <c r="EF110" s="148"/>
      <c r="EG110" s="148"/>
      <c r="EH110" s="148"/>
      <c r="EI110" s="148"/>
      <c r="EJ110" s="148"/>
      <c r="EK110" s="148"/>
      <c r="EL110" s="148"/>
      <c r="EM110" s="148"/>
      <c r="EN110" s="148"/>
      <c r="EO110" s="148"/>
      <c r="EP110" s="148"/>
      <c r="EQ110" s="148"/>
      <c r="ER110" s="148"/>
      <c r="ES110" s="148"/>
      <c r="ET110" s="148"/>
      <c r="EU110" s="148"/>
      <c r="EV110" s="148"/>
      <c r="EW110" s="148"/>
      <c r="EX110" s="148"/>
      <c r="EY110" s="148"/>
      <c r="EZ110" s="148"/>
      <c r="FA110" s="148"/>
      <c r="FB110" s="148"/>
      <c r="FC110" s="148"/>
      <c r="FD110" s="148"/>
      <c r="FE110" s="148"/>
      <c r="FF110" s="148"/>
      <c r="FG110" s="148"/>
      <c r="FH110" s="148"/>
      <c r="FI110" s="148"/>
      <c r="FJ110" s="148"/>
      <c r="FK110" s="148"/>
      <c r="FL110" s="148"/>
      <c r="FM110" s="148"/>
      <c r="FN110" s="148"/>
      <c r="FO110" s="148"/>
      <c r="FP110" s="148"/>
      <c r="FQ110" s="148"/>
      <c r="FR110" s="148"/>
      <c r="FS110" s="148"/>
      <c r="FT110" s="148"/>
      <c r="FU110" s="148"/>
      <c r="FV110" s="148"/>
      <c r="FW110" s="148"/>
      <c r="FX110" s="148"/>
      <c r="FY110" s="148"/>
      <c r="FZ110" s="148"/>
      <c r="GA110" s="148"/>
      <c r="GB110" s="148"/>
      <c r="GC110" s="148"/>
      <c r="GD110" s="148"/>
      <c r="GE110" s="148"/>
      <c r="GF110" s="148"/>
      <c r="GG110" s="148"/>
      <c r="GH110" s="148"/>
      <c r="GI110" s="148"/>
      <c r="GJ110" s="148"/>
      <c r="GK110" s="148"/>
      <c r="GL110" s="148"/>
      <c r="GM110" s="148"/>
      <c r="GN110" s="148"/>
      <c r="GO110" s="148"/>
      <c r="GP110" s="148"/>
      <c r="GQ110" s="148"/>
      <c r="GR110" s="148"/>
      <c r="GS110" s="148"/>
      <c r="GT110" s="148"/>
      <c r="GU110" s="148"/>
      <c r="GV110" s="148"/>
      <c r="GW110" s="148"/>
      <c r="GX110" s="148"/>
      <c r="GY110" s="148"/>
      <c r="GZ110" s="148"/>
      <c r="HA110" s="148"/>
      <c r="HB110" s="148"/>
      <c r="HC110" s="148"/>
      <c r="HD110" s="148"/>
      <c r="HE110" s="148"/>
      <c r="HF110" s="148"/>
      <c r="HG110" s="148"/>
      <c r="HH110" s="148"/>
      <c r="HI110" s="148"/>
      <c r="HJ110" s="148"/>
      <c r="HK110" s="148"/>
      <c r="HL110" s="148"/>
      <c r="HM110" s="148"/>
      <c r="HN110" s="148"/>
      <c r="HO110" s="148"/>
      <c r="HP110" s="148"/>
      <c r="HQ110" s="148"/>
      <c r="HR110" s="148"/>
      <c r="HS110" s="148"/>
      <c r="HT110" s="148"/>
      <c r="HU110" s="148"/>
      <c r="HV110" s="148"/>
      <c r="HW110" s="148"/>
      <c r="HX110" s="148"/>
      <c r="HY110" s="148"/>
      <c r="HZ110" s="148"/>
      <c r="IA110" s="148"/>
      <c r="IB110" s="148"/>
      <c r="IC110" s="148"/>
      <c r="ID110" s="148"/>
      <c r="IE110" s="148"/>
      <c r="IF110" s="148"/>
      <c r="IG110" s="148"/>
      <c r="IH110" s="148"/>
      <c r="II110" s="148"/>
      <c r="IJ110" s="148"/>
      <c r="IK110" s="148"/>
      <c r="IL110" s="148"/>
      <c r="IM110" s="148"/>
      <c r="IN110" s="148"/>
      <c r="IO110" s="148"/>
      <c r="IP110" s="148"/>
      <c r="IQ110" s="148"/>
      <c r="IR110" s="148"/>
      <c r="IS110" s="148"/>
      <c r="IT110" s="148"/>
      <c r="IU110" s="148"/>
      <c r="IV110" s="148"/>
    </row>
    <row r="111" spans="1:256" s="7" customFormat="1" ht="18" customHeight="1" x14ac:dyDescent="0.25">
      <c r="A111" s="30"/>
      <c r="B111" s="70" t="s">
        <v>100</v>
      </c>
      <c r="C111" s="30"/>
      <c r="D111" s="30"/>
      <c r="E111" s="30"/>
      <c r="F111" s="30"/>
      <c r="G111" s="30"/>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row>
    <row r="112" spans="1:256" s="7" customFormat="1" ht="18" customHeight="1" x14ac:dyDescent="0.25">
      <c r="A112" s="30"/>
      <c r="B112" s="70" t="s">
        <v>86</v>
      </c>
      <c r="C112" s="30"/>
      <c r="D112" s="30"/>
      <c r="E112" s="30"/>
      <c r="F112" s="30"/>
      <c r="G112" s="30"/>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row>
    <row r="113" spans="1:7" s="5" customFormat="1" ht="18" customHeight="1" thickBot="1" x14ac:dyDescent="0.35">
      <c r="A113" s="71"/>
      <c r="B113" s="71"/>
      <c r="C113" s="71"/>
      <c r="D113" s="62" t="s">
        <v>29</v>
      </c>
      <c r="E113" s="10"/>
      <c r="F113" s="10"/>
      <c r="G113" s="10"/>
    </row>
    <row r="114" spans="1:7" s="9" customFormat="1" ht="57.75" customHeight="1" x14ac:dyDescent="0.25">
      <c r="A114" s="72" t="s">
        <v>35</v>
      </c>
      <c r="B114" s="73" t="s">
        <v>30</v>
      </c>
      <c r="C114" s="74" t="s">
        <v>31</v>
      </c>
      <c r="D114" s="74" t="s">
        <v>32</v>
      </c>
      <c r="E114" s="75"/>
      <c r="F114" s="75"/>
      <c r="G114" s="75"/>
    </row>
    <row r="115" spans="1:7" s="5" customFormat="1" x14ac:dyDescent="0.3">
      <c r="A115" s="76">
        <v>1</v>
      </c>
      <c r="B115" s="77">
        <v>2</v>
      </c>
      <c r="C115" s="52">
        <v>3</v>
      </c>
      <c r="D115" s="52">
        <v>4</v>
      </c>
      <c r="E115" s="78"/>
      <c r="F115" s="10"/>
      <c r="G115" s="10"/>
    </row>
    <row r="116" spans="1:7" s="10" customFormat="1" ht="24" customHeight="1" x14ac:dyDescent="0.25">
      <c r="A116" s="79">
        <v>1</v>
      </c>
      <c r="B116" s="80" t="s">
        <v>156</v>
      </c>
      <c r="C116" s="81">
        <v>1</v>
      </c>
      <c r="D116" s="82">
        <v>25199</v>
      </c>
      <c r="E116" s="78"/>
    </row>
    <row r="117" spans="1:7" s="10" customFormat="1" ht="24" customHeight="1" x14ac:dyDescent="0.25">
      <c r="A117" s="79">
        <v>2</v>
      </c>
      <c r="B117" s="80" t="s">
        <v>157</v>
      </c>
      <c r="C117" s="81">
        <v>1</v>
      </c>
      <c r="D117" s="82">
        <v>28990</v>
      </c>
      <c r="E117" s="78"/>
    </row>
    <row r="118" spans="1:7" s="10" customFormat="1" ht="24" customHeight="1" x14ac:dyDescent="0.25">
      <c r="A118" s="79">
        <v>3</v>
      </c>
      <c r="B118" s="80" t="s">
        <v>158</v>
      </c>
      <c r="C118" s="81">
        <v>1</v>
      </c>
      <c r="D118" s="82">
        <v>10815</v>
      </c>
      <c r="E118" s="78"/>
    </row>
    <row r="119" spans="1:7" s="10" customFormat="1" ht="24" customHeight="1" x14ac:dyDescent="0.25">
      <c r="A119" s="79">
        <v>4</v>
      </c>
      <c r="B119" s="80" t="s">
        <v>159</v>
      </c>
      <c r="C119" s="81">
        <v>1</v>
      </c>
      <c r="D119" s="82">
        <v>34980</v>
      </c>
      <c r="E119" s="78"/>
    </row>
    <row r="120" spans="1:7" s="10" customFormat="1" ht="24" customHeight="1" x14ac:dyDescent="0.25">
      <c r="A120" s="79">
        <v>5</v>
      </c>
      <c r="B120" s="80" t="s">
        <v>160</v>
      </c>
      <c r="C120" s="81">
        <v>1</v>
      </c>
      <c r="D120" s="82">
        <v>50832</v>
      </c>
      <c r="E120" s="78"/>
    </row>
    <row r="121" spans="1:7" s="10" customFormat="1" ht="24" customHeight="1" x14ac:dyDescent="0.25">
      <c r="A121" s="79">
        <v>6</v>
      </c>
      <c r="B121" s="80" t="s">
        <v>161</v>
      </c>
      <c r="C121" s="81">
        <v>1</v>
      </c>
      <c r="D121" s="82">
        <v>12742</v>
      </c>
      <c r="E121" s="78"/>
    </row>
    <row r="122" spans="1:7" s="10" customFormat="1" ht="24" customHeight="1" x14ac:dyDescent="0.25">
      <c r="A122" s="79">
        <v>7</v>
      </c>
      <c r="B122" s="80" t="s">
        <v>162</v>
      </c>
      <c r="C122" s="81">
        <v>1</v>
      </c>
      <c r="D122" s="82">
        <v>6740</v>
      </c>
      <c r="E122" s="78"/>
    </row>
    <row r="123" spans="1:7" s="10" customFormat="1" ht="24" customHeight="1" x14ac:dyDescent="0.25">
      <c r="A123" s="79">
        <v>8</v>
      </c>
      <c r="B123" s="80" t="s">
        <v>163</v>
      </c>
      <c r="C123" s="81">
        <v>1</v>
      </c>
      <c r="D123" s="82">
        <v>19065</v>
      </c>
      <c r="E123" s="78"/>
    </row>
    <row r="124" spans="1:7" s="10" customFormat="1" ht="24" customHeight="1" x14ac:dyDescent="0.25">
      <c r="A124" s="79">
        <v>9</v>
      </c>
      <c r="B124" s="80" t="s">
        <v>164</v>
      </c>
      <c r="C124" s="81">
        <v>1</v>
      </c>
      <c r="D124" s="82">
        <v>5711</v>
      </c>
      <c r="E124" s="78"/>
    </row>
    <row r="125" spans="1:7" s="10" customFormat="1" ht="24" customHeight="1" x14ac:dyDescent="0.25">
      <c r="A125" s="79">
        <v>10</v>
      </c>
      <c r="B125" s="80" t="s">
        <v>165</v>
      </c>
      <c r="C125" s="81">
        <v>1</v>
      </c>
      <c r="D125" s="82">
        <v>22426</v>
      </c>
      <c r="E125" s="78"/>
    </row>
    <row r="126" spans="1:7" s="10" customFormat="1" ht="24" customHeight="1" x14ac:dyDescent="0.25">
      <c r="A126" s="79">
        <v>11</v>
      </c>
      <c r="B126" s="80" t="s">
        <v>166</v>
      </c>
      <c r="C126" s="81">
        <v>1</v>
      </c>
      <c r="D126" s="82">
        <v>17475</v>
      </c>
      <c r="E126" s="78"/>
    </row>
    <row r="127" spans="1:7" s="5" customFormat="1" x14ac:dyDescent="0.3">
      <c r="A127" s="83"/>
      <c r="B127" s="58" t="s">
        <v>18</v>
      </c>
      <c r="C127" s="83"/>
      <c r="D127" s="84">
        <f>SUM(D116:D126)</f>
        <v>234975</v>
      </c>
      <c r="E127" s="10"/>
      <c r="F127" s="10"/>
      <c r="G127" s="10"/>
    </row>
    <row r="128" spans="1:7" s="7" customFormat="1" x14ac:dyDescent="0.25">
      <c r="A128" s="85"/>
      <c r="B128" s="86"/>
      <c r="C128" s="78"/>
      <c r="D128" s="78"/>
      <c r="E128" s="87"/>
      <c r="F128" s="87"/>
      <c r="G128" s="87"/>
    </row>
    <row r="129" spans="1:256" s="7" customFormat="1" ht="18" customHeight="1" x14ac:dyDescent="0.4">
      <c r="A129" s="164" t="s">
        <v>102</v>
      </c>
      <c r="B129" s="164"/>
      <c r="C129" s="164"/>
      <c r="D129" s="164"/>
      <c r="E129" s="164"/>
      <c r="F129" s="164"/>
      <c r="G129" s="164"/>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8"/>
      <c r="BR129" s="148"/>
      <c r="BS129" s="148"/>
      <c r="BT129" s="148"/>
      <c r="BU129" s="148"/>
      <c r="BV129" s="148"/>
      <c r="BW129" s="148"/>
      <c r="BX129" s="148"/>
      <c r="BY129" s="148"/>
      <c r="BZ129" s="148"/>
      <c r="CA129" s="148"/>
      <c r="CB129" s="148"/>
      <c r="CC129" s="148"/>
      <c r="CD129" s="148"/>
      <c r="CE129" s="148"/>
      <c r="CF129" s="148"/>
      <c r="CG129" s="148"/>
      <c r="CH129" s="148"/>
      <c r="CI129" s="148"/>
      <c r="CJ129" s="148"/>
      <c r="CK129" s="148"/>
      <c r="CL129" s="148"/>
      <c r="CM129" s="148"/>
      <c r="CN129" s="148"/>
      <c r="CO129" s="148"/>
      <c r="CP129" s="148"/>
      <c r="CQ129" s="148"/>
      <c r="CR129" s="148"/>
      <c r="CS129" s="148"/>
      <c r="CT129" s="148"/>
      <c r="CU129" s="148"/>
      <c r="CV129" s="148"/>
      <c r="CW129" s="148"/>
      <c r="CX129" s="148"/>
      <c r="CY129" s="148"/>
      <c r="CZ129" s="148"/>
      <c r="DA129" s="148"/>
      <c r="DB129" s="148"/>
      <c r="DC129" s="148"/>
      <c r="DD129" s="148"/>
      <c r="DE129" s="148"/>
      <c r="DF129" s="148"/>
      <c r="DG129" s="148"/>
      <c r="DH129" s="148"/>
      <c r="DI129" s="148"/>
      <c r="DJ129" s="148"/>
      <c r="DK129" s="148"/>
      <c r="DL129" s="148"/>
      <c r="DM129" s="148"/>
      <c r="DN129" s="148"/>
      <c r="DO129" s="148"/>
      <c r="DP129" s="148"/>
      <c r="DQ129" s="148"/>
      <c r="DR129" s="148"/>
      <c r="DS129" s="148"/>
      <c r="DT129" s="148"/>
      <c r="DU129" s="148"/>
      <c r="DV129" s="148"/>
      <c r="DW129" s="148"/>
      <c r="DX129" s="148"/>
      <c r="DY129" s="148"/>
      <c r="DZ129" s="148"/>
      <c r="EA129" s="148"/>
      <c r="EB129" s="148"/>
      <c r="EC129" s="148"/>
      <c r="ED129" s="148"/>
      <c r="EE129" s="148"/>
      <c r="EF129" s="148"/>
      <c r="EG129" s="148"/>
      <c r="EH129" s="148"/>
      <c r="EI129" s="148"/>
      <c r="EJ129" s="148"/>
      <c r="EK129" s="148"/>
      <c r="EL129" s="148"/>
      <c r="EM129" s="148"/>
      <c r="EN129" s="148"/>
      <c r="EO129" s="148"/>
      <c r="EP129" s="148"/>
      <c r="EQ129" s="148"/>
      <c r="ER129" s="148"/>
      <c r="ES129" s="148"/>
      <c r="ET129" s="148"/>
      <c r="EU129" s="148"/>
      <c r="EV129" s="148"/>
      <c r="EW129" s="148"/>
      <c r="EX129" s="148"/>
      <c r="EY129" s="148"/>
      <c r="EZ129" s="148"/>
      <c r="FA129" s="148"/>
      <c r="FB129" s="148"/>
      <c r="FC129" s="148"/>
      <c r="FD129" s="148"/>
      <c r="FE129" s="148"/>
      <c r="FF129" s="148"/>
      <c r="FG129" s="148"/>
      <c r="FH129" s="148"/>
      <c r="FI129" s="148"/>
      <c r="FJ129" s="148"/>
      <c r="FK129" s="148"/>
      <c r="FL129" s="148"/>
      <c r="FM129" s="148"/>
      <c r="FN129" s="148"/>
      <c r="FO129" s="148"/>
      <c r="FP129" s="148"/>
      <c r="FQ129" s="148"/>
      <c r="FR129" s="148"/>
      <c r="FS129" s="148"/>
      <c r="FT129" s="148"/>
      <c r="FU129" s="148"/>
      <c r="FV129" s="148"/>
      <c r="FW129" s="148"/>
      <c r="FX129" s="148"/>
      <c r="FY129" s="148"/>
      <c r="FZ129" s="148"/>
      <c r="GA129" s="148"/>
      <c r="GB129" s="148"/>
      <c r="GC129" s="148"/>
      <c r="GD129" s="148"/>
      <c r="GE129" s="148"/>
      <c r="GF129" s="148"/>
      <c r="GG129" s="148"/>
      <c r="GH129" s="148"/>
      <c r="GI129" s="148"/>
      <c r="GJ129" s="148"/>
      <c r="GK129" s="148"/>
      <c r="GL129" s="148"/>
      <c r="GM129" s="148"/>
      <c r="GN129" s="148"/>
      <c r="GO129" s="148"/>
      <c r="GP129" s="148"/>
      <c r="GQ129" s="148"/>
      <c r="GR129" s="148"/>
      <c r="GS129" s="148"/>
      <c r="GT129" s="148"/>
      <c r="GU129" s="148"/>
      <c r="GV129" s="148"/>
      <c r="GW129" s="148"/>
      <c r="GX129" s="148"/>
      <c r="GY129" s="148"/>
      <c r="GZ129" s="148"/>
      <c r="HA129" s="148"/>
      <c r="HB129" s="148"/>
      <c r="HC129" s="148"/>
      <c r="HD129" s="148"/>
      <c r="HE129" s="148"/>
      <c r="HF129" s="148"/>
      <c r="HG129" s="148"/>
      <c r="HH129" s="148"/>
      <c r="HI129" s="148"/>
      <c r="HJ129" s="148"/>
      <c r="HK129" s="148"/>
      <c r="HL129" s="148"/>
      <c r="HM129" s="148"/>
      <c r="HN129" s="148"/>
      <c r="HO129" s="148"/>
      <c r="HP129" s="148"/>
      <c r="HQ129" s="148"/>
      <c r="HR129" s="148"/>
      <c r="HS129" s="148"/>
      <c r="HT129" s="148"/>
      <c r="HU129" s="148"/>
      <c r="HV129" s="148"/>
      <c r="HW129" s="148"/>
      <c r="HX129" s="148"/>
      <c r="HY129" s="148"/>
      <c r="HZ129" s="148"/>
      <c r="IA129" s="148"/>
      <c r="IB129" s="148"/>
      <c r="IC129" s="148"/>
      <c r="ID129" s="148"/>
      <c r="IE129" s="148"/>
      <c r="IF129" s="148"/>
      <c r="IG129" s="148"/>
      <c r="IH129" s="148"/>
      <c r="II129" s="148"/>
      <c r="IJ129" s="148"/>
      <c r="IK129" s="148"/>
      <c r="IL129" s="148"/>
      <c r="IM129" s="148"/>
      <c r="IN129" s="148"/>
      <c r="IO129" s="148"/>
      <c r="IP129" s="148"/>
      <c r="IQ129" s="148"/>
      <c r="IR129" s="148"/>
      <c r="IS129" s="148"/>
      <c r="IT129" s="148"/>
      <c r="IU129" s="148"/>
      <c r="IV129" s="148"/>
    </row>
    <row r="130" spans="1:256" s="7" customFormat="1" ht="18" customHeight="1" x14ac:dyDescent="0.25">
      <c r="A130" s="30"/>
      <c r="B130" s="70" t="s">
        <v>127</v>
      </c>
      <c r="C130" s="30"/>
      <c r="D130" s="30"/>
      <c r="E130" s="30"/>
      <c r="F130" s="30"/>
      <c r="G130" s="3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row>
    <row r="131" spans="1:256" s="11" customFormat="1" ht="18.75" customHeight="1" x14ac:dyDescent="0.3">
      <c r="A131" s="88"/>
      <c r="B131" s="88"/>
      <c r="C131" s="89" t="s">
        <v>33</v>
      </c>
      <c r="D131" s="85"/>
      <c r="E131" s="10"/>
      <c r="F131" s="85"/>
      <c r="G131" s="85"/>
    </row>
    <row r="132" spans="1:256" s="4" customFormat="1" ht="36" customHeight="1" x14ac:dyDescent="0.25">
      <c r="A132" s="50" t="s">
        <v>35</v>
      </c>
      <c r="B132" s="50" t="s">
        <v>30</v>
      </c>
      <c r="C132" s="50" t="s">
        <v>34</v>
      </c>
      <c r="D132" s="51"/>
      <c r="E132" s="69"/>
      <c r="F132" s="51"/>
      <c r="G132" s="51"/>
    </row>
    <row r="133" spans="1:256" s="6" customFormat="1" ht="21" customHeight="1" x14ac:dyDescent="0.3">
      <c r="A133" s="52">
        <v>1</v>
      </c>
      <c r="B133" s="52">
        <v>2</v>
      </c>
      <c r="C133" s="52">
        <v>3</v>
      </c>
      <c r="D133" s="10"/>
      <c r="E133" s="78"/>
      <c r="F133" s="53"/>
      <c r="G133" s="53"/>
    </row>
    <row r="134" spans="1:256" s="6" customFormat="1" ht="40.5" customHeight="1" x14ac:dyDescent="0.3">
      <c r="A134" s="57">
        <v>1</v>
      </c>
      <c r="B134" s="54" t="s">
        <v>188</v>
      </c>
      <c r="C134" s="82">
        <v>16044</v>
      </c>
      <c r="D134" s="10"/>
      <c r="E134" s="78"/>
      <c r="F134" s="53"/>
      <c r="G134" s="53"/>
    </row>
    <row r="135" spans="1:256" s="6" customFormat="1" ht="22.5" customHeight="1" x14ac:dyDescent="0.3">
      <c r="A135" s="57">
        <v>2</v>
      </c>
      <c r="B135" s="90" t="s">
        <v>191</v>
      </c>
      <c r="C135" s="82">
        <v>25000</v>
      </c>
      <c r="D135" s="10"/>
      <c r="E135" s="78"/>
      <c r="F135" s="53"/>
      <c r="G135" s="53"/>
      <c r="I135" s="141"/>
    </row>
    <row r="136" spans="1:256" s="6" customFormat="1" ht="22.5" customHeight="1" x14ac:dyDescent="0.3">
      <c r="A136" s="57"/>
      <c r="B136" s="90" t="s">
        <v>194</v>
      </c>
      <c r="C136" s="82">
        <v>1140</v>
      </c>
      <c r="D136" s="10"/>
      <c r="E136" s="78"/>
      <c r="F136" s="53"/>
      <c r="G136" s="53"/>
      <c r="I136" s="141"/>
    </row>
    <row r="137" spans="1:256" s="6" customFormat="1" ht="22.5" customHeight="1" x14ac:dyDescent="0.3">
      <c r="A137" s="57"/>
      <c r="B137" s="90" t="s">
        <v>193</v>
      </c>
      <c r="C137" s="82">
        <v>950</v>
      </c>
      <c r="D137" s="10"/>
      <c r="E137" s="78"/>
      <c r="F137" s="53"/>
      <c r="G137" s="53"/>
      <c r="I137" s="141"/>
    </row>
    <row r="138" spans="1:256" s="10" customFormat="1" ht="22.5" customHeight="1" x14ac:dyDescent="0.25">
      <c r="A138" s="57">
        <v>3</v>
      </c>
      <c r="B138" s="90" t="s">
        <v>192</v>
      </c>
      <c r="C138" s="82">
        <v>588</v>
      </c>
      <c r="E138" s="47"/>
    </row>
    <row r="139" spans="1:256" s="5" customFormat="1" x14ac:dyDescent="0.3">
      <c r="A139" s="83"/>
      <c r="B139" s="58" t="s">
        <v>18</v>
      </c>
      <c r="C139" s="84">
        <f>SUM(C134:C138)</f>
        <v>43722</v>
      </c>
      <c r="D139" s="10"/>
      <c r="E139" s="10"/>
      <c r="F139" s="10"/>
      <c r="G139" s="10"/>
    </row>
    <row r="140" spans="1:256" s="5" customFormat="1" ht="15" x14ac:dyDescent="0.25">
      <c r="A140" s="85"/>
      <c r="B140" s="78"/>
      <c r="C140" s="78"/>
      <c r="D140" s="10"/>
      <c r="E140" s="10"/>
      <c r="F140" s="10"/>
      <c r="G140" s="10"/>
    </row>
    <row r="141" spans="1:256" s="7" customFormat="1" ht="17.25" customHeight="1" x14ac:dyDescent="0.4">
      <c r="A141" s="164" t="s">
        <v>103</v>
      </c>
      <c r="B141" s="164"/>
      <c r="C141" s="164"/>
      <c r="D141" s="164"/>
      <c r="E141" s="164"/>
      <c r="F141" s="164"/>
      <c r="G141" s="164"/>
      <c r="H141" s="14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c r="BI141" s="148"/>
      <c r="BJ141" s="148"/>
      <c r="BK141" s="148"/>
      <c r="BL141" s="148"/>
      <c r="BM141" s="148"/>
      <c r="BN141" s="148"/>
      <c r="BO141" s="148"/>
      <c r="BP141" s="148"/>
      <c r="BQ141" s="148"/>
      <c r="BR141" s="148"/>
      <c r="BS141" s="148"/>
      <c r="BT141" s="148"/>
      <c r="BU141" s="148"/>
      <c r="BV141" s="148"/>
      <c r="BW141" s="148"/>
      <c r="BX141" s="148"/>
      <c r="BY141" s="148"/>
      <c r="BZ141" s="148"/>
      <c r="CA141" s="148"/>
      <c r="CB141" s="148"/>
      <c r="CC141" s="148"/>
      <c r="CD141" s="148"/>
      <c r="CE141" s="148"/>
      <c r="CF141" s="148"/>
      <c r="CG141" s="148"/>
      <c r="CH141" s="148"/>
      <c r="CI141" s="148"/>
      <c r="CJ141" s="148"/>
      <c r="CK141" s="148"/>
      <c r="CL141" s="148"/>
      <c r="CM141" s="148"/>
      <c r="CN141" s="148"/>
      <c r="CO141" s="148"/>
      <c r="CP141" s="148"/>
      <c r="CQ141" s="148"/>
      <c r="CR141" s="148"/>
      <c r="CS141" s="148"/>
      <c r="CT141" s="148"/>
      <c r="CU141" s="148"/>
      <c r="CV141" s="148"/>
      <c r="CW141" s="148"/>
      <c r="CX141" s="148"/>
      <c r="CY141" s="148"/>
      <c r="CZ141" s="148"/>
      <c r="DA141" s="148"/>
      <c r="DB141" s="148"/>
      <c r="DC141" s="148"/>
      <c r="DD141" s="148"/>
      <c r="DE141" s="148"/>
      <c r="DF141" s="148"/>
      <c r="DG141" s="148"/>
      <c r="DH141" s="148"/>
      <c r="DI141" s="148"/>
      <c r="DJ141" s="148"/>
      <c r="DK141" s="148"/>
      <c r="DL141" s="148"/>
      <c r="DM141" s="148"/>
      <c r="DN141" s="148"/>
      <c r="DO141" s="148"/>
      <c r="DP141" s="148"/>
      <c r="DQ141" s="148"/>
      <c r="DR141" s="148"/>
      <c r="DS141" s="148"/>
      <c r="DT141" s="148"/>
      <c r="DU141" s="148"/>
      <c r="DV141" s="148"/>
      <c r="DW141" s="148"/>
      <c r="DX141" s="148"/>
      <c r="DY141" s="148"/>
      <c r="DZ141" s="148"/>
      <c r="EA141" s="148"/>
      <c r="EB141" s="148"/>
      <c r="EC141" s="148"/>
      <c r="ED141" s="148"/>
      <c r="EE141" s="148"/>
      <c r="EF141" s="148"/>
      <c r="EG141" s="148"/>
      <c r="EH141" s="148"/>
      <c r="EI141" s="148"/>
      <c r="EJ141" s="148"/>
      <c r="EK141" s="148"/>
      <c r="EL141" s="148"/>
      <c r="EM141" s="148"/>
      <c r="EN141" s="148"/>
      <c r="EO141" s="148"/>
      <c r="EP141" s="148"/>
      <c r="EQ141" s="148"/>
      <c r="ER141" s="148"/>
      <c r="ES141" s="148"/>
      <c r="ET141" s="148"/>
      <c r="EU141" s="148"/>
      <c r="EV141" s="148"/>
      <c r="EW141" s="148"/>
      <c r="EX141" s="148"/>
      <c r="EY141" s="148"/>
      <c r="EZ141" s="148"/>
      <c r="FA141" s="148"/>
      <c r="FB141" s="148"/>
      <c r="FC141" s="148"/>
      <c r="FD141" s="148"/>
      <c r="FE141" s="148"/>
      <c r="FF141" s="148"/>
      <c r="FG141" s="148"/>
      <c r="FH141" s="148"/>
      <c r="FI141" s="148"/>
      <c r="FJ141" s="148"/>
      <c r="FK141" s="148"/>
      <c r="FL141" s="148"/>
      <c r="FM141" s="148"/>
      <c r="FN141" s="148"/>
      <c r="FO141" s="148"/>
      <c r="FP141" s="148"/>
      <c r="FQ141" s="148"/>
      <c r="FR141" s="148"/>
      <c r="FS141" s="148"/>
      <c r="FT141" s="148"/>
      <c r="FU141" s="148"/>
      <c r="FV141" s="148"/>
      <c r="FW141" s="148"/>
      <c r="FX141" s="148"/>
      <c r="FY141" s="148"/>
      <c r="FZ141" s="148"/>
      <c r="GA141" s="148"/>
      <c r="GB141" s="148"/>
      <c r="GC141" s="148"/>
      <c r="GD141" s="148"/>
      <c r="GE141" s="148"/>
      <c r="GF141" s="148"/>
      <c r="GG141" s="148"/>
      <c r="GH141" s="148"/>
      <c r="GI141" s="148"/>
      <c r="GJ141" s="148"/>
      <c r="GK141" s="148"/>
      <c r="GL141" s="148"/>
      <c r="GM141" s="148"/>
      <c r="GN141" s="148"/>
      <c r="GO141" s="148"/>
      <c r="GP141" s="148"/>
      <c r="GQ141" s="148"/>
      <c r="GR141" s="148"/>
      <c r="GS141" s="148"/>
      <c r="GT141" s="148"/>
      <c r="GU141" s="148"/>
      <c r="GV141" s="148"/>
      <c r="GW141" s="148"/>
      <c r="GX141" s="148"/>
      <c r="GY141" s="148"/>
      <c r="GZ141" s="148"/>
      <c r="HA141" s="148"/>
      <c r="HB141" s="148"/>
      <c r="HC141" s="148"/>
      <c r="HD141" s="148"/>
      <c r="HE141" s="148"/>
      <c r="HF141" s="148"/>
      <c r="HG141" s="148"/>
      <c r="HH141" s="148"/>
      <c r="HI141" s="148"/>
      <c r="HJ141" s="148"/>
      <c r="HK141" s="148"/>
      <c r="HL141" s="148"/>
      <c r="HM141" s="148"/>
      <c r="HN141" s="148"/>
      <c r="HO141" s="148"/>
      <c r="HP141" s="148"/>
      <c r="HQ141" s="148"/>
      <c r="HR141" s="148"/>
      <c r="HS141" s="148"/>
      <c r="HT141" s="148"/>
      <c r="HU141" s="148"/>
      <c r="HV141" s="148"/>
      <c r="HW141" s="148"/>
      <c r="HX141" s="148"/>
      <c r="HY141" s="148"/>
      <c r="HZ141" s="148"/>
      <c r="IA141" s="148"/>
      <c r="IB141" s="148"/>
      <c r="IC141" s="148"/>
      <c r="ID141" s="148"/>
      <c r="IE141" s="148"/>
      <c r="IF141" s="148"/>
      <c r="IG141" s="148"/>
      <c r="IH141" s="148"/>
      <c r="II141" s="148"/>
      <c r="IJ141" s="148"/>
      <c r="IK141" s="148"/>
      <c r="IL141" s="148"/>
      <c r="IM141" s="148"/>
      <c r="IN141" s="148"/>
      <c r="IO141" s="148"/>
      <c r="IP141" s="148"/>
      <c r="IQ141" s="148"/>
      <c r="IR141" s="148"/>
      <c r="IS141" s="148"/>
      <c r="IT141" s="148"/>
      <c r="IU141" s="148"/>
      <c r="IV141" s="148"/>
    </row>
    <row r="142" spans="1:256" s="7" customFormat="1" ht="44.25" customHeight="1" x14ac:dyDescent="0.25">
      <c r="A142" s="30"/>
      <c r="B142" s="167" t="s">
        <v>104</v>
      </c>
      <c r="C142" s="167"/>
      <c r="D142" s="167"/>
      <c r="E142" s="167"/>
      <c r="F142" s="167"/>
      <c r="G142" s="167"/>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row>
    <row r="143" spans="1:256" s="7" customFormat="1" ht="17.25" customHeight="1" x14ac:dyDescent="0.25">
      <c r="A143" s="30"/>
      <c r="B143" s="146" t="s">
        <v>87</v>
      </c>
      <c r="C143" s="147"/>
      <c r="D143" s="147"/>
      <c r="E143" s="147"/>
      <c r="F143" s="147"/>
      <c r="G143" s="147"/>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row>
    <row r="144" spans="1:256" s="5" customFormat="1" x14ac:dyDescent="0.3">
      <c r="A144" s="10"/>
      <c r="B144" s="10"/>
      <c r="C144" s="10"/>
      <c r="D144" s="10"/>
      <c r="E144" s="10"/>
      <c r="F144" s="10"/>
      <c r="G144" s="89" t="s">
        <v>36</v>
      </c>
    </row>
    <row r="145" spans="1:256" s="4" customFormat="1" ht="78" customHeight="1" x14ac:dyDescent="0.25">
      <c r="A145" s="50" t="s">
        <v>35</v>
      </c>
      <c r="B145" s="50" t="s">
        <v>37</v>
      </c>
      <c r="C145" s="50" t="s">
        <v>31</v>
      </c>
      <c r="D145" s="50" t="s">
        <v>66</v>
      </c>
      <c r="E145" s="50" t="s">
        <v>39</v>
      </c>
      <c r="F145" s="50" t="s">
        <v>67</v>
      </c>
      <c r="G145" s="50" t="s">
        <v>40</v>
      </c>
      <c r="I145" s="139"/>
    </row>
    <row r="146" spans="1:256" s="5" customFormat="1" ht="18.75" customHeight="1" x14ac:dyDescent="0.3">
      <c r="A146" s="52">
        <v>1</v>
      </c>
      <c r="B146" s="52">
        <v>2</v>
      </c>
      <c r="C146" s="52">
        <v>3</v>
      </c>
      <c r="D146" s="52">
        <v>4</v>
      </c>
      <c r="E146" s="52">
        <v>5</v>
      </c>
      <c r="F146" s="52">
        <v>6</v>
      </c>
      <c r="G146" s="52">
        <v>7</v>
      </c>
    </row>
    <row r="147" spans="1:256" s="5" customFormat="1" ht="24" customHeight="1" x14ac:dyDescent="0.25">
      <c r="A147" s="57">
        <v>1</v>
      </c>
      <c r="B147" s="91" t="s">
        <v>167</v>
      </c>
      <c r="C147" s="92" t="s">
        <v>168</v>
      </c>
      <c r="D147" s="93">
        <v>5</v>
      </c>
      <c r="E147" s="94">
        <v>290</v>
      </c>
      <c r="F147" s="59">
        <f>D147*E147</f>
        <v>1450</v>
      </c>
      <c r="G147" s="95">
        <v>1</v>
      </c>
    </row>
    <row r="148" spans="1:256" s="5" customFormat="1" ht="24" customHeight="1" x14ac:dyDescent="0.25">
      <c r="A148" s="57">
        <v>2</v>
      </c>
      <c r="B148" s="91" t="s">
        <v>169</v>
      </c>
      <c r="C148" s="92" t="s">
        <v>168</v>
      </c>
      <c r="D148" s="93">
        <v>2</v>
      </c>
      <c r="E148" s="94">
        <v>255</v>
      </c>
      <c r="F148" s="59">
        <f t="shared" ref="F148:F150" si="2">D148*E148</f>
        <v>510</v>
      </c>
      <c r="G148" s="95">
        <v>1</v>
      </c>
    </row>
    <row r="149" spans="1:256" s="5" customFormat="1" ht="24" customHeight="1" x14ac:dyDescent="0.25">
      <c r="A149" s="57">
        <v>3</v>
      </c>
      <c r="B149" s="91" t="s">
        <v>182</v>
      </c>
      <c r="C149" s="92" t="s">
        <v>170</v>
      </c>
      <c r="D149" s="93">
        <v>4</v>
      </c>
      <c r="E149" s="94">
        <v>210</v>
      </c>
      <c r="F149" s="59">
        <f t="shared" si="2"/>
        <v>840</v>
      </c>
      <c r="G149" s="95">
        <v>1</v>
      </c>
    </row>
    <row r="150" spans="1:256" s="5" customFormat="1" ht="24" customHeight="1" x14ac:dyDescent="0.25">
      <c r="A150" s="57">
        <v>4</v>
      </c>
      <c r="B150" s="91" t="s">
        <v>183</v>
      </c>
      <c r="C150" s="92" t="s">
        <v>170</v>
      </c>
      <c r="D150" s="93">
        <v>3</v>
      </c>
      <c r="E150" s="94">
        <v>290</v>
      </c>
      <c r="F150" s="59">
        <f t="shared" si="2"/>
        <v>870</v>
      </c>
      <c r="G150" s="95">
        <v>1</v>
      </c>
    </row>
    <row r="151" spans="1:256" s="5" customFormat="1" ht="24" customHeight="1" x14ac:dyDescent="0.25">
      <c r="A151" s="57">
        <v>5</v>
      </c>
      <c r="B151" s="96" t="s">
        <v>171</v>
      </c>
      <c r="C151" s="92" t="s">
        <v>170</v>
      </c>
      <c r="D151" s="93">
        <v>1</v>
      </c>
      <c r="E151" s="94">
        <v>260</v>
      </c>
      <c r="F151" s="59">
        <f>D151*E151</f>
        <v>260</v>
      </c>
      <c r="G151" s="95">
        <v>1</v>
      </c>
    </row>
    <row r="152" spans="1:256" s="5" customFormat="1" ht="24" customHeight="1" x14ac:dyDescent="0.25">
      <c r="A152" s="57">
        <v>6</v>
      </c>
      <c r="B152" s="91" t="s">
        <v>186</v>
      </c>
      <c r="C152" s="92" t="s">
        <v>195</v>
      </c>
      <c r="D152" s="93">
        <v>6</v>
      </c>
      <c r="E152" s="94">
        <v>1500</v>
      </c>
      <c r="F152" s="59">
        <f>D152*E152</f>
        <v>9000</v>
      </c>
      <c r="G152" s="95">
        <v>1</v>
      </c>
    </row>
    <row r="153" spans="1:256" s="5" customFormat="1" ht="18" customHeight="1" x14ac:dyDescent="0.25">
      <c r="A153" s="83"/>
      <c r="B153" s="58" t="s">
        <v>18</v>
      </c>
      <c r="C153" s="59"/>
      <c r="D153" s="59"/>
      <c r="E153" s="59"/>
      <c r="F153" s="59">
        <f>SUM(F147:F152)</f>
        <v>12930</v>
      </c>
      <c r="G153" s="97"/>
    </row>
    <row r="154" spans="1:256" s="7" customFormat="1" ht="57.75" hidden="1" customHeight="1" x14ac:dyDescent="0.25">
      <c r="A154" s="85"/>
      <c r="B154" s="86"/>
      <c r="C154" s="78"/>
      <c r="D154" s="87"/>
      <c r="E154" s="87"/>
      <c r="F154" s="87"/>
      <c r="G154" s="87"/>
    </row>
    <row r="155" spans="1:256" s="7" customFormat="1" ht="36.75" hidden="1" customHeight="1" thickBot="1" x14ac:dyDescent="0.3">
      <c r="A155" s="87"/>
      <c r="B155" s="98"/>
      <c r="C155" s="87"/>
      <c r="D155" s="99"/>
      <c r="E155" s="100" t="s">
        <v>5</v>
      </c>
      <c r="F155" s="87"/>
      <c r="G155" s="87"/>
    </row>
    <row r="156" spans="1:256" s="7" customFormat="1" ht="15" x14ac:dyDescent="0.25">
      <c r="A156" s="87"/>
      <c r="B156" s="98"/>
      <c r="C156" s="87"/>
      <c r="D156" s="99"/>
      <c r="E156" s="100"/>
      <c r="F156" s="87"/>
      <c r="G156" s="87"/>
    </row>
    <row r="157" spans="1:256" s="12" customFormat="1" ht="23.25" customHeight="1" x14ac:dyDescent="0.3">
      <c r="A157" s="197" t="s">
        <v>83</v>
      </c>
      <c r="B157" s="197"/>
      <c r="C157" s="197"/>
      <c r="D157" s="197"/>
      <c r="E157" s="197"/>
      <c r="F157" s="197"/>
      <c r="G157" s="197"/>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c r="BQ157" s="148"/>
      <c r="BR157" s="148"/>
      <c r="BS157" s="148"/>
      <c r="BT157" s="148"/>
      <c r="BU157" s="148"/>
      <c r="BV157" s="148"/>
      <c r="BW157" s="148"/>
      <c r="BX157" s="148"/>
      <c r="BY157" s="148"/>
      <c r="BZ157" s="148"/>
      <c r="CA157" s="148"/>
      <c r="CB157" s="148"/>
      <c r="CC157" s="148"/>
      <c r="CD157" s="148"/>
      <c r="CE157" s="148"/>
      <c r="CF157" s="148"/>
      <c r="CG157" s="148"/>
      <c r="CH157" s="148"/>
      <c r="CI157" s="148"/>
      <c r="CJ157" s="148"/>
      <c r="CK157" s="148"/>
      <c r="CL157" s="148"/>
      <c r="CM157" s="148"/>
      <c r="CN157" s="148"/>
      <c r="CO157" s="148"/>
      <c r="CP157" s="148"/>
      <c r="CQ157" s="148"/>
      <c r="CR157" s="148"/>
      <c r="CS157" s="148"/>
      <c r="CT157" s="148"/>
      <c r="CU157" s="148"/>
      <c r="CV157" s="148"/>
      <c r="CW157" s="148"/>
      <c r="CX157" s="148"/>
      <c r="CY157" s="148"/>
      <c r="CZ157" s="148"/>
      <c r="DA157" s="148"/>
      <c r="DB157" s="148"/>
      <c r="DC157" s="148"/>
      <c r="DD157" s="148"/>
      <c r="DE157" s="148"/>
      <c r="DF157" s="148"/>
      <c r="DG157" s="148"/>
      <c r="DH157" s="148"/>
      <c r="DI157" s="148"/>
      <c r="DJ157" s="148"/>
      <c r="DK157" s="148"/>
      <c r="DL157" s="148"/>
      <c r="DM157" s="148"/>
      <c r="DN157" s="148"/>
      <c r="DO157" s="148"/>
      <c r="DP157" s="148"/>
      <c r="DQ157" s="148"/>
      <c r="DR157" s="148"/>
      <c r="DS157" s="148"/>
      <c r="DT157" s="148"/>
      <c r="DU157" s="148"/>
      <c r="DV157" s="148"/>
      <c r="DW157" s="148"/>
      <c r="DX157" s="148"/>
      <c r="DY157" s="148"/>
      <c r="DZ157" s="148"/>
      <c r="EA157" s="148"/>
      <c r="EB157" s="148"/>
      <c r="EC157" s="148"/>
      <c r="ED157" s="148"/>
      <c r="EE157" s="148"/>
      <c r="EF157" s="148"/>
      <c r="EG157" s="148"/>
      <c r="EH157" s="148"/>
      <c r="EI157" s="148"/>
      <c r="EJ157" s="148"/>
      <c r="EK157" s="148"/>
      <c r="EL157" s="148"/>
      <c r="EM157" s="148"/>
      <c r="EN157" s="148"/>
      <c r="EO157" s="148"/>
      <c r="EP157" s="148"/>
      <c r="EQ157" s="148"/>
      <c r="ER157" s="148"/>
      <c r="ES157" s="148"/>
      <c r="ET157" s="148"/>
      <c r="EU157" s="148"/>
      <c r="EV157" s="148"/>
      <c r="EW157" s="148"/>
      <c r="EX157" s="148"/>
      <c r="EY157" s="148"/>
      <c r="EZ157" s="148"/>
      <c r="FA157" s="148"/>
      <c r="FB157" s="148"/>
      <c r="FC157" s="148"/>
      <c r="FD157" s="148"/>
      <c r="FE157" s="148"/>
      <c r="FF157" s="148"/>
      <c r="FG157" s="148"/>
      <c r="FH157" s="148"/>
      <c r="FI157" s="148"/>
      <c r="FJ157" s="148"/>
      <c r="FK157" s="148"/>
      <c r="FL157" s="148"/>
      <c r="FM157" s="148"/>
      <c r="FN157" s="148"/>
      <c r="FO157" s="148"/>
      <c r="FP157" s="148"/>
      <c r="FQ157" s="148"/>
      <c r="FR157" s="148"/>
      <c r="FS157" s="148"/>
      <c r="FT157" s="148"/>
      <c r="FU157" s="148"/>
      <c r="FV157" s="148"/>
      <c r="FW157" s="148"/>
      <c r="FX157" s="148"/>
      <c r="FY157" s="148"/>
      <c r="FZ157" s="148"/>
      <c r="GA157" s="148"/>
      <c r="GB157" s="148"/>
      <c r="GC157" s="148"/>
      <c r="GD157" s="148"/>
      <c r="GE157" s="148"/>
      <c r="GF157" s="148"/>
      <c r="GG157" s="148"/>
      <c r="GH157" s="148"/>
      <c r="GI157" s="148"/>
      <c r="GJ157" s="148"/>
      <c r="GK157" s="148"/>
      <c r="GL157" s="148"/>
      <c r="GM157" s="148"/>
      <c r="GN157" s="148"/>
      <c r="GO157" s="148"/>
      <c r="GP157" s="148"/>
      <c r="GQ157" s="148"/>
      <c r="GR157" s="148"/>
      <c r="GS157" s="148"/>
      <c r="GT157" s="148"/>
      <c r="GU157" s="148"/>
      <c r="GV157" s="148"/>
      <c r="GW157" s="148"/>
      <c r="GX157" s="148"/>
      <c r="GY157" s="148"/>
      <c r="GZ157" s="148"/>
      <c r="HA157" s="148"/>
      <c r="HB157" s="148"/>
      <c r="HC157" s="148"/>
      <c r="HD157" s="148"/>
      <c r="HE157" s="148"/>
      <c r="HF157" s="148"/>
      <c r="HG157" s="148"/>
      <c r="HH157" s="148"/>
      <c r="HI157" s="148"/>
      <c r="HJ157" s="148"/>
      <c r="HK157" s="148"/>
      <c r="HL157" s="148"/>
      <c r="HM157" s="148"/>
      <c r="HN157" s="148"/>
      <c r="HO157" s="148"/>
      <c r="HP157" s="148"/>
      <c r="HQ157" s="148"/>
      <c r="HR157" s="148"/>
      <c r="HS157" s="148"/>
      <c r="HT157" s="148"/>
      <c r="HU157" s="148"/>
      <c r="HV157" s="148"/>
      <c r="HW157" s="148"/>
      <c r="HX157" s="148"/>
      <c r="HY157" s="148"/>
      <c r="HZ157" s="148"/>
      <c r="IA157" s="148"/>
      <c r="IB157" s="148"/>
      <c r="IC157" s="148"/>
      <c r="ID157" s="148"/>
      <c r="IE157" s="148"/>
      <c r="IF157" s="148"/>
      <c r="IG157" s="148"/>
      <c r="IH157" s="148"/>
      <c r="II157" s="148"/>
      <c r="IJ157" s="148"/>
      <c r="IK157" s="148"/>
      <c r="IL157" s="148"/>
      <c r="IM157" s="148"/>
      <c r="IN157" s="148"/>
      <c r="IO157" s="148"/>
      <c r="IP157" s="148"/>
      <c r="IQ157" s="148"/>
      <c r="IR157" s="148"/>
      <c r="IS157" s="148"/>
      <c r="IT157" s="148"/>
      <c r="IU157" s="148"/>
      <c r="IV157" s="148"/>
    </row>
    <row r="158" spans="1:256" s="12" customFormat="1" ht="23.25" customHeight="1" x14ac:dyDescent="0.4">
      <c r="A158" s="164" t="s">
        <v>43</v>
      </c>
      <c r="B158" s="164"/>
      <c r="C158" s="164"/>
      <c r="D158" s="164"/>
      <c r="E158" s="164"/>
      <c r="F158" s="164"/>
      <c r="G158" s="164"/>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c r="GQ158" s="3"/>
      <c r="GR158" s="3"/>
      <c r="GS158" s="3"/>
      <c r="GT158" s="3"/>
      <c r="GU158" s="3"/>
      <c r="GV158" s="3"/>
      <c r="GW158" s="3"/>
      <c r="GX158" s="3"/>
      <c r="GY158" s="3"/>
      <c r="GZ158" s="3"/>
      <c r="HA158" s="3"/>
      <c r="HB158" s="3"/>
      <c r="HC158" s="3"/>
      <c r="HD158" s="3"/>
      <c r="HE158" s="3"/>
      <c r="HF158" s="3"/>
      <c r="HG158" s="3"/>
      <c r="HH158" s="3"/>
      <c r="HI158" s="3"/>
      <c r="HJ158" s="3"/>
      <c r="HK158" s="3"/>
      <c r="HL158" s="3"/>
      <c r="HM158" s="3"/>
      <c r="HN158" s="3"/>
      <c r="HO158" s="3"/>
      <c r="HP158" s="3"/>
      <c r="HQ158" s="3"/>
      <c r="HR158" s="3"/>
      <c r="HS158" s="3"/>
      <c r="HT158" s="3"/>
      <c r="HU158" s="3"/>
      <c r="HV158" s="3"/>
      <c r="HW158" s="3"/>
      <c r="HX158" s="3"/>
      <c r="HY158" s="3"/>
      <c r="HZ158" s="3"/>
      <c r="IA158" s="3"/>
      <c r="IB158" s="3"/>
      <c r="IC158" s="3"/>
      <c r="ID158" s="3"/>
      <c r="IE158" s="3"/>
      <c r="IF158" s="3"/>
      <c r="IG158" s="3"/>
      <c r="IH158" s="3"/>
      <c r="II158" s="3"/>
      <c r="IJ158" s="3"/>
      <c r="IK158" s="3"/>
      <c r="IL158" s="3"/>
      <c r="IM158" s="3"/>
      <c r="IN158" s="3"/>
      <c r="IO158" s="3"/>
      <c r="IP158" s="3"/>
      <c r="IQ158" s="3"/>
      <c r="IR158" s="3"/>
      <c r="IS158" s="3"/>
      <c r="IT158" s="3"/>
      <c r="IU158" s="3"/>
      <c r="IV158" s="3"/>
    </row>
    <row r="159" spans="1:256" s="5" customFormat="1" ht="18" customHeight="1" x14ac:dyDescent="0.3">
      <c r="A159" s="101"/>
      <c r="B159" s="101"/>
      <c r="C159" s="62" t="s">
        <v>41</v>
      </c>
      <c r="D159" s="10"/>
      <c r="E159" s="71"/>
      <c r="F159" s="101"/>
      <c r="G159" s="10"/>
    </row>
    <row r="160" spans="1:256" s="5" customFormat="1" ht="57.75" customHeight="1" x14ac:dyDescent="0.25">
      <c r="A160" s="50" t="s">
        <v>35</v>
      </c>
      <c r="B160" s="50" t="s">
        <v>42</v>
      </c>
      <c r="C160" s="50" t="s">
        <v>22</v>
      </c>
      <c r="D160" s="10"/>
      <c r="E160" s="10"/>
      <c r="F160" s="10"/>
      <c r="G160" s="10"/>
      <c r="H160" s="13"/>
    </row>
    <row r="161" spans="1:256" s="5" customFormat="1" x14ac:dyDescent="0.3">
      <c r="A161" s="52">
        <v>1</v>
      </c>
      <c r="B161" s="52">
        <v>2</v>
      </c>
      <c r="C161" s="52">
        <v>3</v>
      </c>
      <c r="D161" s="10"/>
      <c r="E161" s="10"/>
      <c r="F161" s="10"/>
      <c r="G161" s="10"/>
      <c r="H161" s="13"/>
    </row>
    <row r="162" spans="1:256" s="13" customFormat="1" x14ac:dyDescent="0.25">
      <c r="A162" s="50">
        <v>1</v>
      </c>
      <c r="B162" s="27" t="s">
        <v>68</v>
      </c>
      <c r="C162" s="28">
        <f t="array" ref="C162">SUM(IF(F147:F152&gt;0,F147:F152/G147:G152+0.00000000000001,0))</f>
        <v>12930</v>
      </c>
      <c r="D162" s="102"/>
      <c r="E162" s="102"/>
      <c r="F162" s="102"/>
      <c r="G162" s="102"/>
    </row>
    <row r="163" spans="1:256" s="13" customFormat="1" x14ac:dyDescent="0.25">
      <c r="A163" s="50">
        <v>2</v>
      </c>
      <c r="B163" s="27" t="s">
        <v>79</v>
      </c>
      <c r="C163" s="28">
        <f>C92</f>
        <v>0</v>
      </c>
      <c r="D163" s="102"/>
      <c r="E163" s="102"/>
      <c r="F163" s="102"/>
      <c r="G163" s="102"/>
    </row>
    <row r="164" spans="1:256" s="13" customFormat="1" x14ac:dyDescent="0.25">
      <c r="A164" s="50">
        <v>3</v>
      </c>
      <c r="B164" s="27" t="s">
        <v>72</v>
      </c>
      <c r="C164" s="28">
        <f>G70</f>
        <v>0</v>
      </c>
      <c r="D164" s="102"/>
      <c r="E164" s="102"/>
      <c r="F164" s="102"/>
      <c r="G164" s="102"/>
    </row>
    <row r="165" spans="1:256" s="13" customFormat="1" x14ac:dyDescent="0.25">
      <c r="A165" s="50">
        <v>4</v>
      </c>
      <c r="B165" s="27" t="s">
        <v>196</v>
      </c>
      <c r="C165" s="28">
        <f>C139</f>
        <v>43722</v>
      </c>
      <c r="D165" s="102"/>
      <c r="E165" s="140"/>
      <c r="F165" s="102"/>
      <c r="G165" s="102"/>
    </row>
    <row r="166" spans="1:256" s="13" customFormat="1" x14ac:dyDescent="0.25">
      <c r="A166" s="50">
        <v>5</v>
      </c>
      <c r="B166" s="29" t="s">
        <v>82</v>
      </c>
      <c r="C166" s="28">
        <f>SUM(C162:C165)</f>
        <v>56652</v>
      </c>
      <c r="D166" s="102"/>
      <c r="E166" s="102"/>
      <c r="F166" s="102"/>
      <c r="G166" s="102"/>
    </row>
    <row r="167" spans="1:256" s="13" customFormat="1" ht="45" x14ac:dyDescent="0.25">
      <c r="A167" s="50">
        <v>6</v>
      </c>
      <c r="B167" s="27" t="s">
        <v>46</v>
      </c>
      <c r="C167" s="28">
        <f>IF(D185=0,0,C166/D185)</f>
        <v>188.84</v>
      </c>
      <c r="D167" s="102"/>
      <c r="E167" s="102"/>
      <c r="F167" s="102"/>
      <c r="G167" s="102"/>
    </row>
    <row r="168" spans="1:256" s="7" customFormat="1" ht="15" x14ac:dyDescent="0.25">
      <c r="A168" s="87"/>
      <c r="B168" s="98"/>
      <c r="C168" s="87"/>
      <c r="D168" s="87"/>
      <c r="E168" s="87"/>
      <c r="F168" s="87"/>
      <c r="G168" s="87"/>
    </row>
    <row r="169" spans="1:256" s="12" customFormat="1" ht="23.25" customHeight="1" x14ac:dyDescent="0.4">
      <c r="A169" s="164" t="s">
        <v>44</v>
      </c>
      <c r="B169" s="164"/>
      <c r="C169" s="164"/>
      <c r="D169" s="164"/>
      <c r="E169" s="164"/>
      <c r="F169" s="164"/>
      <c r="G169" s="164"/>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c r="GN169" s="3"/>
      <c r="GO169" s="3"/>
      <c r="GP169" s="3"/>
      <c r="GQ169" s="3"/>
      <c r="GR169" s="3"/>
      <c r="GS169" s="3"/>
      <c r="GT169" s="3"/>
      <c r="GU169" s="3"/>
      <c r="GV169" s="3"/>
      <c r="GW169" s="3"/>
      <c r="GX169" s="3"/>
      <c r="GY169" s="3"/>
      <c r="GZ169" s="3"/>
      <c r="HA169" s="3"/>
      <c r="HB169" s="3"/>
      <c r="HC169" s="3"/>
      <c r="HD169" s="3"/>
      <c r="HE169" s="3"/>
      <c r="HF169" s="3"/>
      <c r="HG169" s="3"/>
      <c r="HH169" s="3"/>
      <c r="HI169" s="3"/>
      <c r="HJ169" s="3"/>
      <c r="HK169" s="3"/>
      <c r="HL169" s="3"/>
      <c r="HM169" s="3"/>
      <c r="HN169" s="3"/>
      <c r="HO169" s="3"/>
      <c r="HP169" s="3"/>
      <c r="HQ169" s="3"/>
      <c r="HR169" s="3"/>
      <c r="HS169" s="3"/>
      <c r="HT169" s="3"/>
      <c r="HU169" s="3"/>
      <c r="HV169" s="3"/>
      <c r="HW169" s="3"/>
      <c r="HX169" s="3"/>
      <c r="HY169" s="3"/>
      <c r="HZ169" s="3"/>
      <c r="IA169" s="3"/>
      <c r="IB169" s="3"/>
      <c r="IC169" s="3"/>
      <c r="ID169" s="3"/>
      <c r="IE169" s="3"/>
      <c r="IF169" s="3"/>
      <c r="IG169" s="3"/>
      <c r="IH169" s="3"/>
      <c r="II169" s="3"/>
      <c r="IJ169" s="3"/>
      <c r="IK169" s="3"/>
      <c r="IL169" s="3"/>
      <c r="IM169" s="3"/>
      <c r="IN169" s="3"/>
      <c r="IO169" s="3"/>
      <c r="IP169" s="3"/>
      <c r="IQ169" s="3"/>
      <c r="IR169" s="3"/>
      <c r="IS169" s="3"/>
      <c r="IT169" s="3"/>
      <c r="IU169" s="3"/>
      <c r="IV169" s="3"/>
    </row>
    <row r="170" spans="1:256" s="7" customFormat="1" ht="17.25" customHeight="1" thickBot="1" x14ac:dyDescent="0.35">
      <c r="A170" s="87"/>
      <c r="B170" s="87"/>
      <c r="C170" s="62" t="s">
        <v>45</v>
      </c>
      <c r="D170" s="87"/>
      <c r="E170" s="87"/>
      <c r="F170" s="87"/>
      <c r="G170" s="87"/>
    </row>
    <row r="171" spans="1:256" s="5" customFormat="1" ht="15" x14ac:dyDescent="0.25">
      <c r="A171" s="72" t="s">
        <v>35</v>
      </c>
      <c r="B171" s="50" t="s">
        <v>7</v>
      </c>
      <c r="C171" s="50" t="s">
        <v>8</v>
      </c>
      <c r="D171" s="10"/>
      <c r="E171" s="10"/>
      <c r="F171" s="10"/>
      <c r="G171" s="10"/>
    </row>
    <row r="172" spans="1:256" s="9" customFormat="1" ht="15.75" customHeight="1" x14ac:dyDescent="0.25">
      <c r="A172" s="103">
        <v>1</v>
      </c>
      <c r="B172" s="64">
        <v>2</v>
      </c>
      <c r="C172" s="64">
        <v>3</v>
      </c>
      <c r="D172" s="75"/>
      <c r="E172" s="75"/>
      <c r="F172" s="75"/>
      <c r="G172" s="75"/>
    </row>
    <row r="173" spans="1:256" s="5" customFormat="1" ht="26.25" customHeight="1" x14ac:dyDescent="0.25">
      <c r="A173" s="104">
        <v>1</v>
      </c>
      <c r="B173" s="105" t="s">
        <v>125</v>
      </c>
      <c r="C173" s="66">
        <f>C167</f>
        <v>188.84</v>
      </c>
      <c r="D173" s="10"/>
      <c r="E173" s="10"/>
      <c r="F173" s="10"/>
      <c r="G173" s="10"/>
    </row>
    <row r="174" spans="1:256" s="5" customFormat="1" ht="15" customHeight="1" x14ac:dyDescent="0.25">
      <c r="A174" s="104">
        <v>2</v>
      </c>
      <c r="B174" s="105" t="s">
        <v>48</v>
      </c>
      <c r="C174" s="106">
        <v>0.2</v>
      </c>
      <c r="D174" s="10"/>
      <c r="E174" s="10"/>
      <c r="F174" s="10"/>
      <c r="G174" s="10"/>
    </row>
    <row r="175" spans="1:256" s="5" customFormat="1" ht="15" customHeight="1" x14ac:dyDescent="0.25">
      <c r="A175" s="104">
        <v>3</v>
      </c>
      <c r="B175" s="105" t="s">
        <v>47</v>
      </c>
      <c r="C175" s="66">
        <f>C173*C174</f>
        <v>37.768000000000001</v>
      </c>
      <c r="D175" s="10"/>
      <c r="E175" s="10"/>
      <c r="F175" s="10"/>
      <c r="G175" s="10"/>
    </row>
    <row r="176" spans="1:256" s="5" customFormat="1" ht="30" customHeight="1" x14ac:dyDescent="0.25">
      <c r="A176" s="104">
        <v>4</v>
      </c>
      <c r="B176" s="105" t="s">
        <v>51</v>
      </c>
      <c r="C176" s="66">
        <f>C173+C175</f>
        <v>226.608</v>
      </c>
      <c r="D176" s="10"/>
      <c r="E176" s="10"/>
      <c r="F176" s="10"/>
      <c r="G176" s="10"/>
    </row>
    <row r="177" spans="1:256" s="5" customFormat="1" ht="38.25" customHeight="1" x14ac:dyDescent="0.25">
      <c r="A177" s="104">
        <v>5</v>
      </c>
      <c r="B177" s="107" t="s">
        <v>49</v>
      </c>
      <c r="C177" s="108">
        <v>672</v>
      </c>
      <c r="D177" s="10"/>
      <c r="E177" s="10"/>
      <c r="F177" s="10"/>
      <c r="G177" s="10"/>
    </row>
    <row r="178" spans="1:256" s="5" customFormat="1" ht="15" x14ac:dyDescent="0.25">
      <c r="A178" s="109"/>
      <c r="B178" s="10"/>
      <c r="C178" s="10"/>
      <c r="D178" s="10"/>
      <c r="E178" s="10"/>
      <c r="F178" s="10"/>
      <c r="G178" s="10"/>
    </row>
    <row r="179" spans="1:256" s="12" customFormat="1" ht="17.25" customHeight="1" x14ac:dyDescent="0.3">
      <c r="A179" s="196" t="s">
        <v>50</v>
      </c>
      <c r="B179" s="196"/>
      <c r="C179" s="196"/>
      <c r="D179" s="196"/>
      <c r="E179" s="196"/>
      <c r="F179" s="196"/>
      <c r="G179" s="196"/>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c r="HC179" s="3"/>
      <c r="HD179" s="3"/>
      <c r="HE179" s="3"/>
      <c r="HF179" s="3"/>
      <c r="HG179" s="3"/>
      <c r="HH179" s="3"/>
      <c r="HI179" s="3"/>
      <c r="HJ179" s="3"/>
      <c r="HK179" s="3"/>
      <c r="HL179" s="3"/>
      <c r="HM179" s="3"/>
      <c r="HN179" s="3"/>
      <c r="HO179" s="3"/>
      <c r="HP179" s="3"/>
      <c r="HQ179" s="3"/>
      <c r="HR179" s="3"/>
      <c r="HS179" s="3"/>
      <c r="HT179" s="3"/>
      <c r="HU179" s="3"/>
      <c r="HV179" s="3"/>
      <c r="HW179" s="3"/>
      <c r="HX179" s="3"/>
      <c r="HY179" s="3"/>
      <c r="HZ179" s="3"/>
      <c r="IA179" s="3"/>
      <c r="IB179" s="3"/>
      <c r="IC179" s="3"/>
      <c r="ID179" s="3"/>
      <c r="IE179" s="3"/>
      <c r="IF179" s="3"/>
      <c r="IG179" s="3"/>
      <c r="IH179" s="3"/>
      <c r="II179" s="3"/>
      <c r="IJ179" s="3"/>
      <c r="IK179" s="3"/>
      <c r="IL179" s="3"/>
      <c r="IM179" s="3"/>
      <c r="IN179" s="3"/>
      <c r="IO179" s="3"/>
      <c r="IP179" s="3"/>
      <c r="IQ179" s="3"/>
      <c r="IR179" s="3"/>
      <c r="IS179" s="3"/>
      <c r="IT179" s="3"/>
      <c r="IU179" s="3"/>
      <c r="IV179" s="3"/>
    </row>
    <row r="180" spans="1:256" s="12" customFormat="1" ht="18" customHeight="1" x14ac:dyDescent="0.4">
      <c r="A180" s="164" t="s">
        <v>9</v>
      </c>
      <c r="B180" s="164"/>
      <c r="C180" s="164"/>
      <c r="D180" s="164"/>
      <c r="E180" s="164"/>
      <c r="F180" s="164"/>
      <c r="G180" s="164"/>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c r="HH180" s="3"/>
      <c r="HI180" s="3"/>
      <c r="HJ180" s="3"/>
      <c r="HK180" s="3"/>
      <c r="HL180" s="3"/>
      <c r="HM180" s="3"/>
      <c r="HN180" s="3"/>
      <c r="HO180" s="3"/>
      <c r="HP180" s="3"/>
      <c r="HQ180" s="3"/>
      <c r="HR180" s="3"/>
      <c r="HS180" s="3"/>
      <c r="HT180" s="3"/>
      <c r="HU180" s="3"/>
      <c r="HV180" s="3"/>
      <c r="HW180" s="3"/>
      <c r="HX180" s="3"/>
      <c r="HY180" s="3"/>
      <c r="HZ180" s="3"/>
      <c r="IA180" s="3"/>
      <c r="IB180" s="3"/>
      <c r="IC180" s="3"/>
      <c r="ID180" s="3"/>
      <c r="IE180" s="3"/>
      <c r="IF180" s="3"/>
      <c r="IG180" s="3"/>
      <c r="IH180" s="3"/>
      <c r="II180" s="3"/>
      <c r="IJ180" s="3"/>
      <c r="IK180" s="3"/>
      <c r="IL180" s="3"/>
      <c r="IM180" s="3"/>
      <c r="IN180" s="3"/>
      <c r="IO180" s="3"/>
      <c r="IP180" s="3"/>
      <c r="IQ180" s="3"/>
      <c r="IR180" s="3"/>
      <c r="IS180" s="3"/>
      <c r="IT180" s="3"/>
      <c r="IU180" s="3"/>
      <c r="IV180" s="3"/>
    </row>
    <row r="181" spans="1:256" s="14" customFormat="1" ht="15.75" customHeight="1" thickBot="1" x14ac:dyDescent="0.35">
      <c r="A181" s="10"/>
      <c r="B181" s="71"/>
      <c r="C181" s="71"/>
      <c r="D181" s="89" t="s">
        <v>52</v>
      </c>
      <c r="E181" s="10"/>
      <c r="F181" s="10"/>
      <c r="G181" s="10"/>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row>
    <row r="182" spans="1:256" s="4" customFormat="1" ht="15" x14ac:dyDescent="0.25">
      <c r="A182" s="72" t="s">
        <v>35</v>
      </c>
      <c r="B182" s="188" t="s">
        <v>53</v>
      </c>
      <c r="C182" s="188"/>
      <c r="D182" s="50"/>
      <c r="E182" s="51"/>
      <c r="F182" s="51"/>
      <c r="G182" s="51"/>
    </row>
    <row r="183" spans="1:256" s="5" customFormat="1" ht="16.5" customHeight="1" x14ac:dyDescent="0.25">
      <c r="A183" s="110">
        <v>1</v>
      </c>
      <c r="B183" s="111">
        <v>2</v>
      </c>
      <c r="C183" s="111">
        <v>3</v>
      </c>
      <c r="D183" s="111">
        <v>4</v>
      </c>
      <c r="E183" s="10"/>
      <c r="F183" s="10"/>
      <c r="G183" s="10"/>
    </row>
    <row r="184" spans="1:256" s="5" customFormat="1" ht="24.75" customHeight="1" x14ac:dyDescent="0.25">
      <c r="A184" s="194">
        <v>1</v>
      </c>
      <c r="B184" s="190" t="s">
        <v>54</v>
      </c>
      <c r="C184" s="112" t="s">
        <v>80</v>
      </c>
      <c r="D184" s="94" t="s">
        <v>174</v>
      </c>
      <c r="E184" s="10"/>
      <c r="F184" s="10"/>
      <c r="G184" s="10"/>
    </row>
    <row r="185" spans="1:256" s="5" customFormat="1" ht="20.25" customHeight="1" x14ac:dyDescent="0.25">
      <c r="A185" s="195"/>
      <c r="B185" s="191"/>
      <c r="C185" s="112" t="s">
        <v>38</v>
      </c>
      <c r="D185" s="93">
        <v>300</v>
      </c>
      <c r="E185" s="10"/>
      <c r="F185" s="10"/>
      <c r="G185" s="10"/>
    </row>
    <row r="186" spans="1:256" s="5" customFormat="1" ht="17.25" customHeight="1" x14ac:dyDescent="0.25">
      <c r="A186" s="104">
        <v>2</v>
      </c>
      <c r="B186" s="192" t="s">
        <v>58</v>
      </c>
      <c r="C186" s="193"/>
      <c r="D186" s="113">
        <v>525</v>
      </c>
      <c r="E186" s="10"/>
      <c r="F186" s="10"/>
      <c r="G186" s="143"/>
      <c r="H186" s="144"/>
      <c r="I186" s="144"/>
    </row>
    <row r="187" spans="1:256" s="5" customFormat="1" ht="30" customHeight="1" x14ac:dyDescent="0.25">
      <c r="A187" s="104">
        <v>3</v>
      </c>
      <c r="B187" s="192" t="s">
        <v>60</v>
      </c>
      <c r="C187" s="193"/>
      <c r="D187" s="66">
        <f>D186*D185</f>
        <v>157500</v>
      </c>
      <c r="E187" s="10"/>
      <c r="F187" s="10"/>
      <c r="G187" s="10"/>
    </row>
    <row r="188" spans="1:256" s="5" customFormat="1" ht="12" customHeight="1" x14ac:dyDescent="0.25">
      <c r="A188" s="100"/>
      <c r="B188" s="10"/>
      <c r="C188" s="10"/>
      <c r="D188" s="10"/>
      <c r="E188" s="10"/>
      <c r="F188" s="10"/>
      <c r="G188" s="10"/>
    </row>
    <row r="189" spans="1:256" s="5" customFormat="1" ht="15.9" customHeight="1" x14ac:dyDescent="0.4">
      <c r="A189" s="164" t="s">
        <v>10</v>
      </c>
      <c r="B189" s="164"/>
      <c r="C189" s="164"/>
      <c r="D189" s="164"/>
      <c r="E189" s="164"/>
      <c r="F189" s="164"/>
      <c r="G189" s="164"/>
      <c r="H189" s="3"/>
    </row>
    <row r="190" spans="1:256" s="5" customFormat="1" ht="15.9" customHeight="1" thickBot="1" x14ac:dyDescent="0.3">
      <c r="A190" s="30"/>
      <c r="B190" s="30"/>
      <c r="C190" s="30"/>
      <c r="D190" s="30"/>
      <c r="E190" s="30"/>
      <c r="F190" s="30"/>
      <c r="G190" s="30"/>
      <c r="H190" s="19"/>
    </row>
    <row r="191" spans="1:256" s="5" customFormat="1" ht="15.9" customHeight="1" thickTop="1" thickBot="1" x14ac:dyDescent="0.3">
      <c r="A191" s="30"/>
      <c r="B191" s="107" t="s">
        <v>92</v>
      </c>
      <c r="C191" s="114">
        <v>4</v>
      </c>
      <c r="D191" s="115" t="str">
        <f>IF(C191=4,"НПД 4%",IF(C191=6,"НПД/УСН 6%",IF(C191=15,"УСН 15%",0)))</f>
        <v>НПД 4%</v>
      </c>
      <c r="E191" s="10"/>
      <c r="F191" s="30"/>
      <c r="G191" s="30"/>
      <c r="H191" s="19"/>
    </row>
    <row r="192" spans="1:256" s="5" customFormat="1" ht="17.25" customHeight="1" thickTop="1" x14ac:dyDescent="0.25">
      <c r="A192" s="30"/>
      <c r="B192" s="189" t="s">
        <v>105</v>
      </c>
      <c r="C192" s="189"/>
      <c r="D192" s="189"/>
      <c r="E192" s="30"/>
      <c r="F192" s="30"/>
      <c r="G192" s="30"/>
      <c r="H192" s="19"/>
    </row>
    <row r="193" spans="1:7" s="5" customFormat="1" ht="19.5" customHeight="1" thickBot="1" x14ac:dyDescent="0.35">
      <c r="A193" s="10"/>
      <c r="B193" s="71"/>
      <c r="C193" s="89" t="s">
        <v>55</v>
      </c>
      <c r="D193" s="10"/>
      <c r="E193" s="10"/>
      <c r="F193" s="10"/>
      <c r="G193" s="10"/>
    </row>
    <row r="194" spans="1:7" s="4" customFormat="1" ht="15" x14ac:dyDescent="0.25">
      <c r="A194" s="133" t="s">
        <v>35</v>
      </c>
      <c r="B194" s="74" t="s">
        <v>53</v>
      </c>
      <c r="C194" s="134" t="s">
        <v>22</v>
      </c>
      <c r="D194" s="51"/>
      <c r="E194" s="51"/>
      <c r="F194" s="51"/>
      <c r="G194" s="51"/>
    </row>
    <row r="195" spans="1:7" s="5" customFormat="1" ht="20.25" customHeight="1" x14ac:dyDescent="0.3">
      <c r="A195" s="76">
        <v>1</v>
      </c>
      <c r="B195" s="52">
        <v>2</v>
      </c>
      <c r="C195" s="135">
        <v>3</v>
      </c>
      <c r="D195" s="10"/>
      <c r="E195" s="10"/>
      <c r="F195" s="10"/>
      <c r="G195" s="10"/>
    </row>
    <row r="196" spans="1:7" s="5" customFormat="1" x14ac:dyDescent="0.25">
      <c r="A196" s="116">
        <v>1</v>
      </c>
      <c r="B196" s="117" t="s">
        <v>56</v>
      </c>
      <c r="C196" s="136">
        <f>D187</f>
        <v>157500</v>
      </c>
      <c r="D196" s="10"/>
      <c r="E196" s="10"/>
      <c r="F196" s="10"/>
      <c r="G196" s="10"/>
    </row>
    <row r="197" spans="1:7" s="5" customFormat="1" ht="30" x14ac:dyDescent="0.25">
      <c r="A197" s="116">
        <v>2</v>
      </c>
      <c r="B197" s="117" t="s">
        <v>59</v>
      </c>
      <c r="C197" s="136">
        <f>C166</f>
        <v>56652</v>
      </c>
      <c r="D197" s="10"/>
      <c r="E197" s="10"/>
      <c r="F197" s="10"/>
      <c r="G197" s="10"/>
    </row>
    <row r="198" spans="1:7" s="5" customFormat="1" x14ac:dyDescent="0.25">
      <c r="A198" s="116">
        <v>3</v>
      </c>
      <c r="B198" s="117" t="s">
        <v>88</v>
      </c>
      <c r="C198" s="136">
        <f>IF(C191=15,(C196-C197)*0.15,C196*C191/100)</f>
        <v>6300</v>
      </c>
      <c r="D198" s="10"/>
      <c r="E198" s="10"/>
      <c r="F198" s="10"/>
      <c r="G198" s="10"/>
    </row>
    <row r="199" spans="1:7" s="5" customFormat="1" x14ac:dyDescent="0.25">
      <c r="A199" s="116">
        <v>4</v>
      </c>
      <c r="B199" s="117" t="s">
        <v>89</v>
      </c>
      <c r="C199" s="136">
        <f>C196-C197-C198</f>
        <v>94548</v>
      </c>
      <c r="D199" s="10"/>
      <c r="E199" s="10"/>
      <c r="F199" s="10"/>
      <c r="G199" s="10"/>
    </row>
    <row r="200" spans="1:7" s="5" customFormat="1" x14ac:dyDescent="0.25">
      <c r="A200" s="116">
        <v>5</v>
      </c>
      <c r="B200" s="117" t="s">
        <v>11</v>
      </c>
      <c r="C200" s="136">
        <f>C199*12</f>
        <v>1134576</v>
      </c>
      <c r="D200" s="10"/>
      <c r="E200" s="10"/>
      <c r="F200" s="10"/>
      <c r="G200" s="10"/>
    </row>
    <row r="201" spans="1:7" s="5" customFormat="1" x14ac:dyDescent="0.25">
      <c r="A201" s="116">
        <v>6</v>
      </c>
      <c r="B201" s="117" t="s">
        <v>57</v>
      </c>
      <c r="C201" s="137">
        <f>IF(C197=0,0,C199/C197)</f>
        <v>1.6689260749841135</v>
      </c>
      <c r="D201" s="10"/>
      <c r="E201" s="10"/>
      <c r="F201" s="10"/>
      <c r="G201" s="10"/>
    </row>
    <row r="202" spans="1:7" ht="16.2" thickBot="1" x14ac:dyDescent="0.35">
      <c r="A202" s="116">
        <v>7</v>
      </c>
      <c r="B202" s="118" t="s">
        <v>126</v>
      </c>
      <c r="C202" s="138">
        <f>ROUND(C100/C199,0)</f>
        <v>3</v>
      </c>
    </row>
    <row r="203" spans="1:7" s="5" customFormat="1" ht="15" x14ac:dyDescent="0.25">
      <c r="A203" s="10"/>
      <c r="B203" s="10"/>
      <c r="C203" s="10"/>
      <c r="D203" s="10"/>
      <c r="E203" s="10"/>
      <c r="F203" s="10"/>
      <c r="G203" s="10"/>
    </row>
    <row r="204" spans="1:7" s="16" customFormat="1" ht="14.25" customHeight="1" x14ac:dyDescent="0.25">
      <c r="A204" s="189" t="s">
        <v>12</v>
      </c>
      <c r="B204" s="189"/>
      <c r="C204" s="189"/>
      <c r="D204" s="189"/>
      <c r="E204" s="17"/>
      <c r="F204" s="119"/>
      <c r="G204" s="119"/>
    </row>
    <row r="205" spans="1:7" s="16" customFormat="1" ht="16.5" customHeight="1" x14ac:dyDescent="0.25">
      <c r="A205" s="148"/>
      <c r="B205" s="148"/>
      <c r="C205" s="148"/>
      <c r="D205" s="148"/>
      <c r="E205" s="17"/>
      <c r="F205" s="120"/>
      <c r="G205" s="119"/>
    </row>
    <row r="206" spans="1:7" s="5" customFormat="1" ht="33.75" customHeight="1" x14ac:dyDescent="0.25">
      <c r="A206" s="148" t="s">
        <v>90</v>
      </c>
      <c r="B206" s="148"/>
      <c r="C206" s="148"/>
      <c r="D206" s="148"/>
      <c r="E206" s="148"/>
      <c r="F206" s="47"/>
      <c r="G206" s="10"/>
    </row>
    <row r="207" spans="1:7" s="15" customFormat="1" ht="57.75" customHeight="1" x14ac:dyDescent="0.3">
      <c r="A207" s="35"/>
      <c r="B207" s="121"/>
      <c r="C207" s="35"/>
      <c r="D207" s="35"/>
      <c r="E207" s="35"/>
      <c r="F207" s="122"/>
      <c r="G207" s="122"/>
    </row>
    <row r="208" spans="1:7" ht="15.75" hidden="1" customHeight="1" x14ac:dyDescent="0.3"/>
  </sheetData>
  <sheetProtection formatCells="0" formatColumns="0" formatRows="0" insertColumns="0" insertRows="0" insertHyperlinks="0" deleteColumns="0" deleteRows="0" sort="0" autoFilter="0" pivotTables="0"/>
  <mergeCells count="278">
    <mergeCell ref="A55:G55"/>
    <mergeCell ref="A56:G56"/>
    <mergeCell ref="A62:G62"/>
    <mergeCell ref="A57:G57"/>
    <mergeCell ref="A58:G58"/>
    <mergeCell ref="A59:G59"/>
    <mergeCell ref="A60:G60"/>
    <mergeCell ref="A61:G61"/>
    <mergeCell ref="B63:G63"/>
    <mergeCell ref="A41:C41"/>
    <mergeCell ref="B28:G28"/>
    <mergeCell ref="B48:G48"/>
    <mergeCell ref="A49:G49"/>
    <mergeCell ref="A50:G50"/>
    <mergeCell ref="A51:G51"/>
    <mergeCell ref="A52:G52"/>
    <mergeCell ref="A53:G53"/>
    <mergeCell ref="A54:G54"/>
    <mergeCell ref="B16:G16"/>
    <mergeCell ref="B18:G18"/>
    <mergeCell ref="A37:G37"/>
    <mergeCell ref="A38:G38"/>
    <mergeCell ref="A39:G39"/>
    <mergeCell ref="A40:G40"/>
    <mergeCell ref="B36:G36"/>
    <mergeCell ref="A15:G15"/>
    <mergeCell ref="A17:G17"/>
    <mergeCell ref="A29:G29"/>
    <mergeCell ref="A30:G30"/>
    <mergeCell ref="A31:G31"/>
    <mergeCell ref="A32:G32"/>
    <mergeCell ref="A19:G19"/>
    <mergeCell ref="B142:G142"/>
    <mergeCell ref="H157:N157"/>
    <mergeCell ref="O157:U157"/>
    <mergeCell ref="V157:AB157"/>
    <mergeCell ref="AC157:AI157"/>
    <mergeCell ref="A206:E206"/>
    <mergeCell ref="A189:G189"/>
    <mergeCell ref="A204:D204"/>
    <mergeCell ref="A180:G180"/>
    <mergeCell ref="B182:C182"/>
    <mergeCell ref="B184:B185"/>
    <mergeCell ref="A205:D205"/>
    <mergeCell ref="B186:C186"/>
    <mergeCell ref="B187:C187"/>
    <mergeCell ref="A184:A185"/>
    <mergeCell ref="A169:G169"/>
    <mergeCell ref="A179:G179"/>
    <mergeCell ref="A157:G157"/>
    <mergeCell ref="B192:D192"/>
    <mergeCell ref="FM157:FS157"/>
    <mergeCell ref="ER141:EX141"/>
    <mergeCell ref="EY141:FE141"/>
    <mergeCell ref="BL141:BR141"/>
    <mergeCell ref="BS141:BY141"/>
    <mergeCell ref="IL157:IR157"/>
    <mergeCell ref="IS157:IV157"/>
    <mergeCell ref="A158:G158"/>
    <mergeCell ref="GV157:HB157"/>
    <mergeCell ref="HC157:HI157"/>
    <mergeCell ref="HJ157:HP157"/>
    <mergeCell ref="HQ157:HW157"/>
    <mergeCell ref="HX157:ID157"/>
    <mergeCell ref="IE157:IK157"/>
    <mergeCell ref="FF157:FL157"/>
    <mergeCell ref="FT157:FZ157"/>
    <mergeCell ref="GA157:GG157"/>
    <mergeCell ref="GH157:GN157"/>
    <mergeCell ref="GO157:GU157"/>
    <mergeCell ref="DP157:DV157"/>
    <mergeCell ref="DW157:EC157"/>
    <mergeCell ref="ED157:EJ157"/>
    <mergeCell ref="EK157:EQ157"/>
    <mergeCell ref="ER157:EX157"/>
    <mergeCell ref="AJ157:AP157"/>
    <mergeCell ref="AQ157:AW157"/>
    <mergeCell ref="AX157:BD157"/>
    <mergeCell ref="BE157:BK157"/>
    <mergeCell ref="BL157:BR157"/>
    <mergeCell ref="BS157:BY157"/>
    <mergeCell ref="EY157:FE157"/>
    <mergeCell ref="BZ157:CF157"/>
    <mergeCell ref="CG157:CM157"/>
    <mergeCell ref="CN157:CT157"/>
    <mergeCell ref="CU157:DA157"/>
    <mergeCell ref="DB157:DH157"/>
    <mergeCell ref="DI157:DO157"/>
    <mergeCell ref="IS141:IV141"/>
    <mergeCell ref="GV141:HB141"/>
    <mergeCell ref="HC141:HI141"/>
    <mergeCell ref="HJ141:HP141"/>
    <mergeCell ref="HQ141:HW141"/>
    <mergeCell ref="HX141:ID141"/>
    <mergeCell ref="IE141:IK141"/>
    <mergeCell ref="IL129:IR129"/>
    <mergeCell ref="IS129:IV129"/>
    <mergeCell ref="IL141:IR141"/>
    <mergeCell ref="IE129:IK129"/>
    <mergeCell ref="A141:G141"/>
    <mergeCell ref="H141:N141"/>
    <mergeCell ref="O141:U141"/>
    <mergeCell ref="V141:AB141"/>
    <mergeCell ref="AC141:AI141"/>
    <mergeCell ref="AJ141:AP141"/>
    <mergeCell ref="AQ141:AW141"/>
    <mergeCell ref="AX141:BD141"/>
    <mergeCell ref="BE141:BK141"/>
    <mergeCell ref="GA129:GG129"/>
    <mergeCell ref="GH129:GN129"/>
    <mergeCell ref="GO129:GU129"/>
    <mergeCell ref="GV129:HB129"/>
    <mergeCell ref="HC129:HI129"/>
    <mergeCell ref="HJ129:HP129"/>
    <mergeCell ref="HQ129:HW129"/>
    <mergeCell ref="HX129:ID129"/>
    <mergeCell ref="BZ141:CF141"/>
    <mergeCell ref="CG141:CM141"/>
    <mergeCell ref="CN141:CT141"/>
    <mergeCell ref="CU141:DA141"/>
    <mergeCell ref="DB141:DH141"/>
    <mergeCell ref="DI141:DO141"/>
    <mergeCell ref="GO141:GU141"/>
    <mergeCell ref="DP141:DV141"/>
    <mergeCell ref="DW141:EC141"/>
    <mergeCell ref="ED141:EJ141"/>
    <mergeCell ref="EK141:EQ141"/>
    <mergeCell ref="FF141:FL141"/>
    <mergeCell ref="FM141:FS141"/>
    <mergeCell ref="FT141:FZ141"/>
    <mergeCell ref="GA141:GG141"/>
    <mergeCell ref="GH141:GN141"/>
    <mergeCell ref="DP129:DV129"/>
    <mergeCell ref="DW129:EC129"/>
    <mergeCell ref="ED129:EJ129"/>
    <mergeCell ref="EK129:EQ129"/>
    <mergeCell ref="ER129:EX129"/>
    <mergeCell ref="EY129:FE129"/>
    <mergeCell ref="FF129:FL129"/>
    <mergeCell ref="FM129:FS129"/>
    <mergeCell ref="FT129:FZ129"/>
    <mergeCell ref="IL87:IR87"/>
    <mergeCell ref="IS87:IV87"/>
    <mergeCell ref="A110:G110"/>
    <mergeCell ref="H110:N110"/>
    <mergeCell ref="O110:U110"/>
    <mergeCell ref="V110:AB110"/>
    <mergeCell ref="AC110:AI110"/>
    <mergeCell ref="GA110:GG110"/>
    <mergeCell ref="GH110:GN110"/>
    <mergeCell ref="GO110:GU110"/>
    <mergeCell ref="GV110:HB110"/>
    <mergeCell ref="HC110:HI110"/>
    <mergeCell ref="HJ110:HP110"/>
    <mergeCell ref="HQ110:HW110"/>
    <mergeCell ref="HX110:ID110"/>
    <mergeCell ref="IE110:IK110"/>
    <mergeCell ref="IL110:IR110"/>
    <mergeCell ref="IS110:IV110"/>
    <mergeCell ref="GA87:GG87"/>
    <mergeCell ref="GH87:GN87"/>
    <mergeCell ref="GO87:GU87"/>
    <mergeCell ref="GV87:HB87"/>
    <mergeCell ref="HC87:HI87"/>
    <mergeCell ref="HJ87:HP87"/>
    <mergeCell ref="HQ87:HW87"/>
    <mergeCell ref="HX87:ID87"/>
    <mergeCell ref="IE87:IK87"/>
    <mergeCell ref="AJ129:AP129"/>
    <mergeCell ref="AQ129:AW129"/>
    <mergeCell ref="H87:N87"/>
    <mergeCell ref="O87:U87"/>
    <mergeCell ref="V87:AB87"/>
    <mergeCell ref="AC87:AI87"/>
    <mergeCell ref="DI129:DO129"/>
    <mergeCell ref="CG87:CM87"/>
    <mergeCell ref="EY87:FE87"/>
    <mergeCell ref="FF87:FL87"/>
    <mergeCell ref="FM87:FS87"/>
    <mergeCell ref="FT87:FZ87"/>
    <mergeCell ref="EY110:FE110"/>
    <mergeCell ref="FF110:FL110"/>
    <mergeCell ref="FM110:FS110"/>
    <mergeCell ref="FT110:FZ110"/>
    <mergeCell ref="CG110:CM110"/>
    <mergeCell ref="CN110:CT110"/>
    <mergeCell ref="CU110:DA110"/>
    <mergeCell ref="DB110:DH110"/>
    <mergeCell ref="DI110:DO110"/>
    <mergeCell ref="A129:G129"/>
    <mergeCell ref="H129:N129"/>
    <mergeCell ref="O129:U129"/>
    <mergeCell ref="V129:AB129"/>
    <mergeCell ref="AC129:AI129"/>
    <mergeCell ref="BS87:BY87"/>
    <mergeCell ref="BZ87:CF87"/>
    <mergeCell ref="AX110:BD110"/>
    <mergeCell ref="BE110:BK110"/>
    <mergeCell ref="BL110:BR110"/>
    <mergeCell ref="BS110:BY110"/>
    <mergeCell ref="BL87:BR87"/>
    <mergeCell ref="AQ110:AW110"/>
    <mergeCell ref="AX87:BD87"/>
    <mergeCell ref="BE87:BK87"/>
    <mergeCell ref="AX129:BD129"/>
    <mergeCell ref="A89:A90"/>
    <mergeCell ref="A87:G87"/>
    <mergeCell ref="D89:F89"/>
    <mergeCell ref="A74:G74"/>
    <mergeCell ref="A1:G1"/>
    <mergeCell ref="A2:G2"/>
    <mergeCell ref="A47:F47"/>
    <mergeCell ref="A23:B23"/>
    <mergeCell ref="A25:B25"/>
    <mergeCell ref="A24:B24"/>
    <mergeCell ref="A42:G42"/>
    <mergeCell ref="A43:G43"/>
    <mergeCell ref="A10:G10"/>
    <mergeCell ref="A34:G34"/>
    <mergeCell ref="A35:G35"/>
    <mergeCell ref="A7:G7"/>
    <mergeCell ref="A8:G8"/>
    <mergeCell ref="A9:G9"/>
    <mergeCell ref="A6:G6"/>
    <mergeCell ref="A12:G12"/>
    <mergeCell ref="A13:G13"/>
    <mergeCell ref="A14:G14"/>
    <mergeCell ref="A45:G45"/>
    <mergeCell ref="A46:G46"/>
    <mergeCell ref="A44:F44"/>
    <mergeCell ref="B5:G5"/>
    <mergeCell ref="B11:G11"/>
    <mergeCell ref="B79:C79"/>
    <mergeCell ref="B103:F103"/>
    <mergeCell ref="B104:F104"/>
    <mergeCell ref="B105:F105"/>
    <mergeCell ref="B106:F106"/>
    <mergeCell ref="B107:F107"/>
    <mergeCell ref="B108:F108"/>
    <mergeCell ref="B102:F102"/>
    <mergeCell ref="C89:C90"/>
    <mergeCell ref="B89:B90"/>
    <mergeCell ref="ED87:EJ87"/>
    <mergeCell ref="EK87:EQ87"/>
    <mergeCell ref="ER87:EX87"/>
    <mergeCell ref="ED110:EJ110"/>
    <mergeCell ref="EK110:EQ110"/>
    <mergeCell ref="ER110:EX110"/>
    <mergeCell ref="DP110:DV110"/>
    <mergeCell ref="DW110:EC110"/>
    <mergeCell ref="DB87:DH87"/>
    <mergeCell ref="DI87:DO87"/>
    <mergeCell ref="DP87:DV87"/>
    <mergeCell ref="DW87:EC87"/>
    <mergeCell ref="DB129:DH129"/>
    <mergeCell ref="A64:G64"/>
    <mergeCell ref="A65:G65"/>
    <mergeCell ref="A66:G66"/>
    <mergeCell ref="A67:G67"/>
    <mergeCell ref="A73:G73"/>
    <mergeCell ref="A77:G77"/>
    <mergeCell ref="A76:G76"/>
    <mergeCell ref="A75:G75"/>
    <mergeCell ref="CN87:CT87"/>
    <mergeCell ref="CU87:DA87"/>
    <mergeCell ref="BZ110:CF110"/>
    <mergeCell ref="BE129:BK129"/>
    <mergeCell ref="BL129:BR129"/>
    <mergeCell ref="BS129:BY129"/>
    <mergeCell ref="BZ129:CF129"/>
    <mergeCell ref="CG129:CM129"/>
    <mergeCell ref="CN129:CT129"/>
    <mergeCell ref="CU129:DA129"/>
    <mergeCell ref="A80:G80"/>
    <mergeCell ref="A68:B68"/>
    <mergeCell ref="AJ87:AP87"/>
    <mergeCell ref="AQ87:AW87"/>
    <mergeCell ref="AJ110:AP110"/>
  </mergeCells>
  <phoneticPr fontId="2" type="noConversion"/>
  <dataValidations disablePrompts="1" count="1">
    <dataValidation type="list" allowBlank="1" showInputMessage="1" showErrorMessage="1" sqref="C191" xr:uid="{7B07C8DE-485B-4EB2-8B89-67EABADD1988}">
      <formula1>"4, 6,15"</formula1>
    </dataValidation>
  </dataValidations>
  <pageMargins left="0.74803149606299213" right="0.39370078740157483" top="0.39370078740157483" bottom="0.39370078740157483" header="0" footer="0"/>
  <pageSetup paperSize="9" scale="77" fitToHeight="0" orientation="landscape" r:id="rId1"/>
  <headerFooter alignWithMargins="0">
    <oddFooter>&amp;R&amp;P</oddFooter>
  </headerFooter>
  <rowBreaks count="6" manualBreakCount="6">
    <brk id="32" max="6" man="1"/>
    <brk id="62" max="6" man="1"/>
    <brk id="78" min="1" max="6" man="1"/>
    <brk id="108" max="6" man="1"/>
    <brk id="139" max="6" man="1"/>
    <brk id="16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БизнесПлан</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2025-02-20T13:07:33Z</cp:lastPrinted>
  <dcterms:created xsi:type="dcterms:W3CDTF">2009-05-20T11:30:47Z</dcterms:created>
  <dcterms:modified xsi:type="dcterms:W3CDTF">2025-04-05T11:52:40Z</dcterms:modified>
</cp:coreProperties>
</file>