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24226"/>
  <mc:AlternateContent xmlns:mc="http://schemas.openxmlformats.org/markup-compatibility/2006">
    <mc:Choice Requires="x15">
      <x15ac:absPath xmlns:x15ac="http://schemas.microsoft.com/office/spreadsheetml/2010/11/ac" url="D:\Desktop\00 Мой бизнес\01 Мастеры\+ соцзащита\+ для консультаций\кейсы\"/>
    </mc:Choice>
  </mc:AlternateContent>
  <xr:revisionPtr revIDLastSave="0" documentId="13_ncr:1_{322B5CF5-1CF5-40BE-8B1B-1D8F7E5FB62C}" xr6:coauthVersionLast="37" xr6:coauthVersionMax="37" xr10:uidLastSave="{00000000-0000-0000-0000-000000000000}"/>
  <bookViews>
    <workbookView xWindow="34380" yWindow="32760" windowWidth="15720" windowHeight="12852" xr2:uid="{00000000-000D-0000-FFFF-FFFF00000000}"/>
  </bookViews>
  <sheets>
    <sheet name="БизнесПлан" sheetId="1" r:id="rId1"/>
  </sheets>
  <definedNames>
    <definedName name="месСебест">БизнесПлан!$E$151</definedName>
    <definedName name="месячнаяПрограмма">БизнесПлан!#REF!</definedName>
    <definedName name="_xlnm.Print_Area" localSheetId="0">БизнесПлан!$A$1:$G$195</definedName>
  </definedNames>
  <calcPr calcId="179021"/>
</workbook>
</file>

<file path=xl/calcChain.xml><?xml version="1.0" encoding="utf-8"?>
<calcChain xmlns="http://schemas.openxmlformats.org/spreadsheetml/2006/main">
  <c r="D175" i="1" l="1"/>
  <c r="E89" i="1" l="1"/>
  <c r="C89" i="1"/>
  <c r="F89" i="1" s="1"/>
  <c r="C82" i="1" l="1"/>
  <c r="D179" i="1" l="1"/>
  <c r="E91" i="1" l="1"/>
  <c r="E92" i="1"/>
  <c r="D93" i="1"/>
  <c r="E90" i="1" l="1"/>
  <c r="D23" i="1"/>
  <c r="E66" i="1" l="1"/>
  <c r="C120" i="1"/>
  <c r="C153" i="1" l="1"/>
  <c r="C92" i="1"/>
  <c r="F66" i="1"/>
  <c r="G66" i="1" s="1"/>
  <c r="G67" i="1" s="1"/>
  <c r="F134" i="1"/>
  <c r="F135" i="1"/>
  <c r="F136" i="1"/>
  <c r="F137" i="1"/>
  <c r="F138" i="1"/>
  <c r="F139" i="1"/>
  <c r="F140" i="1"/>
  <c r="F141" i="1"/>
  <c r="D110" i="1" l="1"/>
  <c r="C90" i="1" s="1"/>
  <c r="F90" i="1" s="1"/>
  <c r="F128" i="1"/>
  <c r="D40" i="1"/>
  <c r="F129" i="1"/>
  <c r="F130" i="1"/>
  <c r="F131" i="1"/>
  <c r="F132" i="1"/>
  <c r="F133" i="1"/>
  <c r="F142" i="1"/>
  <c r="F92" i="1"/>
  <c r="C152" i="1" l="1" a="1"/>
  <c r="C152" i="1" s="1"/>
  <c r="C154" i="1" s="1"/>
  <c r="F143" i="1"/>
  <c r="C185" i="1"/>
  <c r="C187" i="1" s="1"/>
  <c r="C186" i="1" l="1"/>
  <c r="C188" i="1" s="1"/>
  <c r="C155" i="1"/>
  <c r="C161" i="1" s="1"/>
  <c r="C163" i="1" s="1"/>
  <c r="C164" i="1" s="1"/>
  <c r="C91" i="1"/>
  <c r="F91" i="1" s="1"/>
  <c r="C189" i="1" l="1"/>
  <c r="F93" i="1"/>
  <c r="D24" i="1" s="1"/>
  <c r="C93" i="1"/>
  <c r="D21" i="1" s="1"/>
  <c r="C190" i="1"/>
  <c r="C191" i="1" l="1"/>
</calcChain>
</file>

<file path=xl/sharedStrings.xml><?xml version="1.0" encoding="utf-8"?>
<sst xmlns="http://schemas.openxmlformats.org/spreadsheetml/2006/main" count="218" uniqueCount="189">
  <si>
    <t>в том числе:</t>
  </si>
  <si>
    <t>3.3. Реализация продукции</t>
  </si>
  <si>
    <t>Наименование затрат и документов</t>
  </si>
  <si>
    <t>Итого:</t>
  </si>
  <si>
    <t>Наименование затрат</t>
  </si>
  <si>
    <t>Стоимость (руб.)</t>
  </si>
  <si>
    <t>ВСЕГО ЗАТРАТ:</t>
  </si>
  <si>
    <t>Наименование составляющих цены</t>
  </si>
  <si>
    <t>Продукция</t>
  </si>
  <si>
    <t>6.1. Среднемесячная выручка от реализации продукции</t>
  </si>
  <si>
    <t>6.2. Среднемесячная прибыль и рентабельность производства продукции, товаров, услуг.</t>
  </si>
  <si>
    <t>Совокупный годовой (чистый) доход (строка 3, табл. №9 х 12)</t>
  </si>
  <si>
    <t>Совокупный годовой (чистый) доход подлежит налогообложению в установленном законом порядке.</t>
  </si>
  <si>
    <t xml:space="preserve">1.5. Общая стоимость проекта (руб.) </t>
  </si>
  <si>
    <t>Итог</t>
  </si>
  <si>
    <t>Взносы в фонды</t>
  </si>
  <si>
    <t>Зарплата на одного</t>
  </si>
  <si>
    <t>Количество работников</t>
  </si>
  <si>
    <t>ВСЕГО:</t>
  </si>
  <si>
    <t>подтверждающие документы прилагаются</t>
  </si>
  <si>
    <t>2.                СУЩЕСТВО ПРОЕКТА</t>
  </si>
  <si>
    <t>3. ПЛАН ПРОИЗВОДСТВА И СБЫТА ПРОДУКЦИИ, ТОВАРОВ, УСЛУГ.</t>
  </si>
  <si>
    <t>Стоимость, рублей</t>
  </si>
  <si>
    <t xml:space="preserve">4.1. Организационные затраты </t>
  </si>
  <si>
    <t>Таблица 1</t>
  </si>
  <si>
    <t xml:space="preserve">4.2. Общая стоимость проекта </t>
  </si>
  <si>
    <t>Источник финансирования</t>
  </si>
  <si>
    <t>Таблица 2</t>
  </si>
  <si>
    <t xml:space="preserve">Материальные запасы         </t>
  </si>
  <si>
    <t>Таблица 3</t>
  </si>
  <si>
    <t xml:space="preserve">Перечень затрат </t>
  </si>
  <si>
    <t>Единица измерения</t>
  </si>
  <si>
    <t>Общая стоимость, рублей</t>
  </si>
  <si>
    <t>Таблица 4</t>
  </si>
  <si>
    <t>Стоимость затрат, рублей</t>
  </si>
  <si>
    <t>№ п/п</t>
  </si>
  <si>
    <t>Таблица  5</t>
  </si>
  <si>
    <t>Наименование материала</t>
  </si>
  <si>
    <t>количество</t>
  </si>
  <si>
    <t>Стоимость 1 единицы материала, рублей</t>
  </si>
  <si>
    <t>Период, на который делаются запасы</t>
  </si>
  <si>
    <t>Таблица 6</t>
  </si>
  <si>
    <t>Наименование составляющих себестоимости продукции</t>
  </si>
  <si>
    <t>5.1 Себестоимость объема выпускаемой продукции,  товаров   услуг в месяц, рублей</t>
  </si>
  <si>
    <t>5.2. Цена реализации продукции</t>
  </si>
  <si>
    <t>Таблица 7</t>
  </si>
  <si>
    <t>Себестоимость единицы продукции (услуг), то есть соотношение себестоимости  объема продукции в месяц (строка 5 табл. №6), к объему производства продукции в месяц(количество):</t>
  </si>
  <si>
    <t>Минимальная рентабельность ( строка 1 *строка 2 / 100%</t>
  </si>
  <si>
    <t>Минимальная рентабельность,%</t>
  </si>
  <si>
    <t>Средняя розничная цена реализации аналогичной продукции через торговую сеть, рублей</t>
  </si>
  <si>
    <t>6. ОБОСНОВАНИЕ СОСТОЯТЕЛЬНОСТИ ПРОЕКТА</t>
  </si>
  <si>
    <t>Минимальная цена реализации продукции, (строка 1 + строка 3), рублей</t>
  </si>
  <si>
    <t>Таблица 8</t>
  </si>
  <si>
    <t>Наименование показателя</t>
  </si>
  <si>
    <t>Среднемесячный объем реализации продукции в натуральном выражении</t>
  </si>
  <si>
    <t>Таблица 9</t>
  </si>
  <si>
    <t>Общий валовый доход в месяц (строка 3 таблицы 8)</t>
  </si>
  <si>
    <t>Рентабельность, % (строка 3/строка 2) х 100, %</t>
  </si>
  <si>
    <t>Планируемая цена реализации единицы продукции, рублей</t>
  </si>
  <si>
    <t>Себестоимость объема всей продукции в месяц (строка 5 таблицы 6)</t>
  </si>
  <si>
    <t>Валовый доход в месяц от реализации продукции (строка 1 х строка 2), рублей</t>
  </si>
  <si>
    <t>Общая стоимость проекта (руб.)</t>
  </si>
  <si>
    <t>СУЩЕСТВО ПРОЕКТА</t>
  </si>
  <si>
    <t>I. </t>
  </si>
  <si>
    <t>ИНФОРМАЦИОННЫЕ ДАННЫЕ</t>
  </si>
  <si>
    <t>ОБОСНОВАНИЕ СТОИМОСТИ ПРОЕКТА</t>
  </si>
  <si>
    <t>Количество</t>
  </si>
  <si>
    <t>Сумма затрат, рублей</t>
  </si>
  <si>
    <t>Сырье и материалы (из таблицы 5 в расчете на 1 месяц)</t>
  </si>
  <si>
    <t>Итого</t>
  </si>
  <si>
    <t>Наемные работники:</t>
  </si>
  <si>
    <t>* частичное возмещение Министерством социально-демографической и семейной политики Самарской области</t>
  </si>
  <si>
    <t xml:space="preserve">* вложение собственных средств </t>
  </si>
  <si>
    <t xml:space="preserve">* средства, привлекаемые из других источников </t>
  </si>
  <si>
    <t>Прочие затраты за 1 месяц</t>
  </si>
  <si>
    <t>Прочие среднемесячные затраты</t>
  </si>
  <si>
    <t>ед. измерения</t>
  </si>
  <si>
    <t>Реализация продукции</t>
  </si>
  <si>
    <t>Итого производственных расходов (полная себестоимость)</t>
  </si>
  <si>
    <t>5. РАСЧЕТ СЕБЕСТОИМОСТИ ПРОДУКЦИИ, ТОВАРОВ, УСЛУГ И ЦЕНЫ ИХ РЕАЛИЗАЦИИ</t>
  </si>
  <si>
    <t>Личные средства, р.</t>
  </si>
  <si>
    <t>Соц. Контракт, р.</t>
  </si>
  <si>
    <t>приказ Минфина России от 31 декабря 2016 г. N 257н</t>
  </si>
  <si>
    <t>приказ Минфина России от 15 ноября 2019 г. N 180н</t>
  </si>
  <si>
    <t>Налог</t>
  </si>
  <si>
    <t>БИЗНЕС – ПЛАН</t>
  </si>
  <si>
    <t xml:space="preserve"> - до 10%: на компенсацию  расходов,  связанных  с  подготовкой  и  оформлением  разрешительной  документации,  необходимой  для осуществления  предпринимательской  деятельности,  на  приобретение  программного  обеспечения  и  (или) неисключительных прав на программное обеспечение, а также на приобретение носителей электронной подписи</t>
  </si>
  <si>
    <t xml:space="preserve"> - до 15%:  на  принятие  имущественных  обязательств,  необходимых  для  осуществления  предпринимательской деятельности (например, аренда)</t>
  </si>
  <si>
    <t xml:space="preserve"> - до 5%  -  на  размещение  и  (или)  продвижение  продукции  (товаров,  работ,  услуг)  на  торговых площадках (сайтах), функционирующих в информационно-телекоммуникационной сети "Интернет", а также в сервисах размещения  объявлений  и  социальных  сетях</t>
  </si>
  <si>
    <t xml:space="preserve"> - Оставшаяся  часть  денежной  выплаты  (или  вся  ее  сумма)  может  быть  направлена  на  приобретение  основных  средств, необходимых для осуществления предпринимательской деятельности.</t>
  </si>
  <si>
    <t xml:space="preserve"> - до 15%:  на  приобретение  материально-производственных запасов, необходимых для осуществления предпринимательской деятельности</t>
  </si>
  <si>
    <t>Основные средства и инструмент</t>
  </si>
  <si>
    <t>* Материальные ценности, используемые в производстве и со сроком эксплуатации более 12 мес.</t>
  </si>
  <si>
    <t xml:space="preserve">4.3. Затраты на приобретение основных средств и инструмента * </t>
  </si>
  <si>
    <t>4.4. Прочие среднемесячные затраты и продвижение *</t>
  </si>
  <si>
    <t>4.5. Затраты на создание материальных запасов</t>
  </si>
  <si>
    <t>К материальным запасам относятся активы, потребляемые в обычной деятельности организации и используемые в течение периода не более 12
месяцев. Например:
а) сырье, материалы, топливо, запасные части, комплектующие изделия, покупные полуфабрикаты, предназначенные для использования при производстве продукции, выполнении работ, оказании услуг;
б) специальная одежда, специальная оснастка, тара и другие аналогичные объекты, используемые при производстве продукции, продаже товаров, выполнении работ, оказании услуг, за исключением случаев, когда указанные объекты считаются для целей бухгалтерского учета основными средствами (срок использования более 12 мес.);</t>
  </si>
  <si>
    <t>(Расчет налога примерный. Расчет налога не учитывает стоимость патента при Патентной системе налогообложения)</t>
  </si>
  <si>
    <t xml:space="preserve">1.3. Вид предпринимательской деятельности: </t>
  </si>
  <si>
    <t>Сведения о предпринимателе:</t>
  </si>
  <si>
    <t>Образование и квалификация предпринимателя:</t>
  </si>
  <si>
    <t xml:space="preserve">Вид предпринимательской деятельности: </t>
  </si>
  <si>
    <t xml:space="preserve"> Характеристики услуги: </t>
  </si>
  <si>
    <t>2.4. Планируемый объем продаж (выручка) за месяц:</t>
  </si>
  <si>
    <t xml:space="preserve">1.6. </t>
  </si>
  <si>
    <t>Место осуществления  предпринимательской деятельности:</t>
  </si>
  <si>
    <t xml:space="preserve"> Краткое описание производственного процесса:</t>
  </si>
  <si>
    <t xml:space="preserve">3.1. </t>
  </si>
  <si>
    <t xml:space="preserve">3.2. </t>
  </si>
  <si>
    <t>Условия, необходимые для реализации проекта:</t>
  </si>
  <si>
    <r>
      <t xml:space="preserve">Доля от выплаты гражданину по соцконтракту, % </t>
    </r>
    <r>
      <rPr>
        <b/>
        <sz val="16"/>
        <rFont val="Arial"/>
        <family val="2"/>
        <charset val="204"/>
      </rPr>
      <t>*</t>
    </r>
  </si>
  <si>
    <t>Себестоимость единицы продукции  (строка 6 табл. №6), рублей</t>
  </si>
  <si>
    <t>Срок окупаемости, мес.</t>
  </si>
  <si>
    <t xml:space="preserve"> * содержание основных средств, связь, транспорт, реклама, бухучет</t>
  </si>
  <si>
    <r>
      <t xml:space="preserve">2.3.
</t>
    </r>
    <r>
      <rPr>
        <b/>
        <sz val="16"/>
        <color rgb="FF0000FF"/>
        <rFont val="Courier New"/>
        <family val="3"/>
        <charset val="204"/>
      </rPr>
      <t xml:space="preserve">
</t>
    </r>
  </si>
  <si>
    <t xml:space="preserve">1.2. </t>
  </si>
  <si>
    <t>1.1.</t>
  </si>
  <si>
    <t>Выберите ставку   налога --------------------------&gt;&gt;&gt;</t>
  </si>
  <si>
    <t>кв. м.</t>
  </si>
  <si>
    <t>Транспортные услуги</t>
  </si>
  <si>
    <t xml:space="preserve">Перчатки </t>
  </si>
  <si>
    <t>Очки защитные</t>
  </si>
  <si>
    <t>"Крестики"</t>
  </si>
  <si>
    <t>Щетка</t>
  </si>
  <si>
    <t>Губка</t>
  </si>
  <si>
    <t>Ветошь</t>
  </si>
  <si>
    <t>Мыло</t>
  </si>
  <si>
    <t>Обезжириватель</t>
  </si>
  <si>
    <t>Коронки для сверления</t>
  </si>
  <si>
    <t>Сверла</t>
  </si>
  <si>
    <t>Диски отрезные</t>
  </si>
  <si>
    <t>Валики</t>
  </si>
  <si>
    <t>Кисти</t>
  </si>
  <si>
    <t>Уровень (вид) образования: среднее</t>
  </si>
  <si>
    <t xml:space="preserve">Квалификация/специальность по диплому: </t>
  </si>
  <si>
    <t xml:space="preserve">Продукция/услуги: Укладка плитки в помещениях и на фасадах зданий </t>
  </si>
  <si>
    <t>Индивидуальный предприниматель</t>
  </si>
  <si>
    <r>
      <rPr>
        <b/>
        <sz val="16"/>
        <rFont val="Courier New"/>
        <family val="3"/>
        <charset val="204"/>
      </rPr>
      <t xml:space="preserve">2.1. Полное название вида предпринимательской деятельности с указанием кодов ОКВЭД:
</t>
    </r>
    <r>
      <rPr>
        <sz val="16"/>
        <rFont val="Courier New"/>
        <family val="3"/>
        <charset val="204"/>
      </rPr>
      <t xml:space="preserve">43.33 - Работы по устройству покрытий полов и облицовке стен </t>
    </r>
  </si>
  <si>
    <t>Адрес: на объектах заказчиков</t>
  </si>
  <si>
    <t>Тип помещения: жилые и не жилые помещения</t>
  </si>
  <si>
    <t>Право использования (собственность/аренда): помещения заказчика</t>
  </si>
  <si>
    <r>
      <rPr>
        <b/>
        <sz val="16"/>
        <rFont val="Courier New"/>
        <family val="3"/>
        <charset val="204"/>
      </rPr>
      <t>2.2. Полное перечисление выпускаемой продукции, товаров, услуг и т.д.:</t>
    </r>
    <r>
      <rPr>
        <sz val="16"/>
        <rFont val="Courier New"/>
        <family val="3"/>
        <charset val="204"/>
      </rPr>
      <t xml:space="preserve"> 
- укладка, наклеивание плиток, облицовка включая: кладку керамической плитки или тесанного камня для полов и стен;
- выполнение облицовки стен или покрытия пола из натуральных и искусственных камней.</t>
    </r>
  </si>
  <si>
    <r>
      <rPr>
        <b/>
        <sz val="16"/>
        <rFont val="Courier New"/>
        <family val="3"/>
        <charset val="204"/>
      </rPr>
      <t>2.5. Время, необходимое для начала деятельности:</t>
    </r>
    <r>
      <rPr>
        <sz val="16"/>
        <rFont val="Courier New"/>
        <family val="3"/>
        <charset val="204"/>
      </rPr>
      <t xml:space="preserve"> </t>
    </r>
    <r>
      <rPr>
        <sz val="16"/>
        <color indexed="12"/>
        <rFont val="Courier New"/>
        <family val="3"/>
        <charset val="204"/>
      </rPr>
      <t>1 месяц</t>
    </r>
  </si>
  <si>
    <t xml:space="preserve"> - Плиткорез ручной
 - Миксер
 - Дрель-шуруповерт
 - Углошлифовальная машина
 - Лестница-стремянка
 - Емкости для растворов
 - Прочий мелкий инструменты</t>
  </si>
  <si>
    <t>2.7. Имеющиеся активы для реализации проекта:</t>
  </si>
  <si>
    <t>Реклама (необходимость, её виды): Объявление на Авито</t>
  </si>
  <si>
    <t>Объявление на Авито</t>
  </si>
  <si>
    <t>Отрезной станок (угол реза 45-90 град.)</t>
  </si>
  <si>
    <t xml:space="preserve">шт. </t>
  </si>
  <si>
    <t>шт.</t>
  </si>
  <si>
    <t>уп.</t>
  </si>
  <si>
    <t>упак.</t>
  </si>
  <si>
    <t xml:space="preserve">Шпатели </t>
  </si>
  <si>
    <t>Уровень цены (по сравнению с аналогом):
Ниже среднего (1500 рублей за 1 кв. м. против 1800 руб.)</t>
  </si>
  <si>
    <t>Встреча с заказчиком</t>
  </si>
  <si>
    <t>Обсуждение пожеланий к работе</t>
  </si>
  <si>
    <t>Обмеры</t>
  </si>
  <si>
    <t>Приемка материала от заказчика</t>
  </si>
  <si>
    <t>Подготовка основания</t>
  </si>
  <si>
    <t>Подготовка плитки (разметка, резка в размер)</t>
  </si>
  <si>
    <t>Нанесение клея не поверхность</t>
  </si>
  <si>
    <t>Кладка плитки</t>
  </si>
  <si>
    <t>Затирка швов</t>
  </si>
  <si>
    <t>Сдача работы заказчику</t>
  </si>
  <si>
    <t>Взаиморасчеты</t>
  </si>
  <si>
    <t>сырье, материалы, покупные комплектующие изделия (перечислить): 
 - "Крестики"
 - Губка
 - Ветошь
 - Мыло
 - Обезжириватель</t>
  </si>
  <si>
    <t>инструмент (перечислить): 
 - Шпатели
 - Щетка
 - Коронки для сверления
 - Сверла
 - Диски отрезные
 - Валики
 - Кисти
 - Перчатки 
 - Очки защитные</t>
  </si>
  <si>
    <t>Каналы сбыта: Рекомендации клиентов ("сарафанное радио"). Авито</t>
  </si>
  <si>
    <t>предпринимательского проекта : Услуги по укладке облицовочной плитки</t>
  </si>
  <si>
    <t>Факты, подтверждающие квалификацию по выбранному виду деятельности (если вид деятельности не совпадает с основным образованием): 
- Опыт работы по укладке плитки, ремонту и отделке помещений с 2005 года. 
- Фотографии выполненных работ.
- Наличие положительных отзывов от заказчиков.
(Смотри пояснительную записку)</t>
  </si>
  <si>
    <t>1.4. Организационно-правовая форма (Самозанятый/ИП):</t>
  </si>
  <si>
    <t>Организационно-правовая форма (Самозанятый/ИП):</t>
  </si>
  <si>
    <r>
      <t>приобретение основных средств, материальных запасов (перечислить): 
 - Отрезной станок (угол реза 45-90 град)</t>
    </r>
    <r>
      <rPr>
        <sz val="16"/>
        <color indexed="12"/>
        <rFont val="Courier New"/>
        <family val="3"/>
        <charset val="204"/>
      </rPr>
      <t xml:space="preserve">
</t>
    </r>
  </si>
  <si>
    <t>Конкурентная способность (наличие конкурента): 
Конкуренция на рынке города Самара относительно не велика. По результатам анализа предложения услуг на Авито в городе выявлено 140 объявлений. Из которых 120 частные и 20 фирмы. Услугу резки плитки под 45 градусов предлагают 62 мастера. Работу по укладке декоративного камня предлагают только 12 мастеров.
По данным "Коммерсант Волга" в Самаре в 2024 году было введено в действие 2,013 млн. кв. м. жилья. При среднем нормативе отделки плиткой в квартирах около 15% объем рынка по введённому жилью только за 2024 год составляет около 302 тыс. квадратных метров или 540 млн. руб. по средней цене за укладку.
При существующих объемах работ на рынке труда ощущается недостаток рабочей силы. По данным сервиса Авито вакансий для "плиточников" за последние 2 года выросло почти в два раза: с 28-30 до 57-60шт. 
В таких условиях, имея наработанную базу клиентов и цену ниже рынка, можно легко конкурировать и иметь постоянный доход.</t>
  </si>
  <si>
    <r>
      <t>Основной сегмент клиентов (кто в основном покупает продукцию/услуги):</t>
    </r>
    <r>
      <rPr>
        <sz val="16"/>
        <color rgb="FF0000FF"/>
        <rFont val="Courier New"/>
        <family val="3"/>
        <charset val="204"/>
      </rPr>
      <t xml:space="preserve"> 
</t>
    </r>
    <r>
      <rPr>
        <sz val="16"/>
        <rFont val="Courier New"/>
        <family val="3"/>
        <charset val="204"/>
      </rPr>
      <t>Население со средним достатком, предприниматели</t>
    </r>
  </si>
  <si>
    <t>Чистый доход в месяц (стр. 1 минус стр. 2 минус стр. 3)</t>
  </si>
  <si>
    <r>
      <t xml:space="preserve"> * -</t>
    </r>
    <r>
      <rPr>
        <b/>
        <i/>
        <sz val="8"/>
        <rFont val="Courier New"/>
        <family val="3"/>
        <charset val="204"/>
      </rPr>
      <t xml:space="preserve"> Министерство социально-демографической и семейной политики Самарской области рекомендует распределять средства субсидии в следующих долях:</t>
    </r>
  </si>
  <si>
    <t>Среднемесячная зарплата работников</t>
  </si>
  <si>
    <r>
      <rPr>
        <b/>
        <sz val="16"/>
        <rFont val="Courier New"/>
        <family val="3"/>
        <charset val="204"/>
      </rPr>
      <t xml:space="preserve">2.6. Требуется ли разрешение соответствующих органов (СЭС, пожарная охрана и т.д.): </t>
    </r>
    <r>
      <rPr>
        <sz val="16"/>
        <rFont val="Courier New"/>
        <family val="3"/>
        <charset val="204"/>
      </rPr>
      <t>Не требуется</t>
    </r>
  </si>
  <si>
    <t xml:space="preserve">В работе используется разнообразная плитка и натуральный камень.
Плитка используется в основном:
 - Фаянс (толщина – 8 - 10 мм; используется для любых типов поверхностей; используется в сухих помещениях; основное сырье – белая глина)
 - Клинкер (толщина – 6 - 11 мм; используется для любых типов поверхностей; неограниченный срок службы; устойчива к выгоранию; основное сырье – красная глина)
 - Керамогранит (толщина – 6 - 30 мм; используется для любых типов поверхностей; неограниченный срок службы; ударопрочный, стойкий к перепаду температур; основное сырье – белая глина)
</t>
  </si>
  <si>
    <t xml:space="preserve">Ходовые размеры плиток:
 - Малый формат (до 100 мм)
 - Средний формат (100-500 мм),150x150, 200x200, 300x300, 400x400, 500x500 , 85x150, 65x240, 100x300 и т.д.
 - Крупный формат. (600-1200 мм), 600x600, 200x1200, 600x1200, 750x750, 800x800, 900x900, 1000x1000, 1200x1200.
</t>
  </si>
  <si>
    <t>Наиболее популярные типы поверхности:
 - Глянцевая плитка. После обжига плитка полируется до появления бликов на поверхности, такой материал отражает свет и может визуально увеличить пространство вашего помещения.
 - Матовая плитка. Плитка не проходит процесс полировки, либо поверхность дополнительно матируется, что придает ей естественный облик и соответственно отражений такая плитка не имеет. Отлично подойдет в качестве напольной плитки в помещениях с большой проходимостью из-за отсутствия скольжения.
 - Структурированная плитка. Материал, которому перед стадией обжига задают определенную текстуру или форму, которая укрепляется в процессе запекания. В результате поверхность придает натуральности материалу и позволяет повторять эффекты выбранного дизайна (неровности бетонной стяжки, неоднородность натурального камня и т.д.).</t>
  </si>
  <si>
    <t xml:space="preserve">Фамилия, имя и отчество (последнее - при наличии) предпринимателя: 
Петросян Гаик Валитович
</t>
  </si>
  <si>
    <t xml:space="preserve">ИНН: </t>
  </si>
  <si>
    <r>
      <t>Адрес регистрации:</t>
    </r>
    <r>
      <rPr>
        <sz val="16"/>
        <color rgb="FF0000FF"/>
        <rFont val="Courier New"/>
        <family val="3"/>
        <charset val="204"/>
      </rPr>
      <t xml:space="preserve"> </t>
    </r>
    <r>
      <rPr>
        <sz val="16"/>
        <rFont val="Courier New"/>
        <family val="3"/>
        <charset val="204"/>
      </rPr>
      <t xml:space="preserve">г. Самара, </t>
    </r>
  </si>
  <si>
    <t xml:space="preserve">Номер тел.:
E-mail: </t>
  </si>
  <si>
    <t xml:space="preserve">Дата рождения: </t>
  </si>
  <si>
    <t xml:space="preserve">Наименование учебного учреждения: 
Среднее общеобразовательное учреждение №20 п. </t>
  </si>
  <si>
    <t xml:space="preserve"> «____»___________2025_ г.           ________________       
                                      подпись                        Ф.И.О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</si>
</sst>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quot;р.&quot;_-;\-* #,##0.00&quot;р.&quot;_-;_-* &quot;-&quot;??&quot;р.&quot;_-;_-@_-"/>
    <numFmt numFmtId="165" formatCode="#,##0.00&quot;р.&quot;"/>
    <numFmt numFmtId="166" formatCode="\ \-\ @"/>
  </numFmts>
  <fonts count="27" x14ac:knownFonts="1">
    <font>
      <sz val="10"/>
      <name val="Arial Cyr"/>
      <charset val="204"/>
    </font>
    <font>
      <sz val="10"/>
      <name val="Arial Cyr"/>
      <charset val="204"/>
    </font>
    <font>
      <sz val="8"/>
      <name val="Arial Cyr"/>
      <charset val="204"/>
    </font>
    <font>
      <sz val="12"/>
      <name val="Courier New"/>
      <family val="3"/>
      <charset val="204"/>
    </font>
    <font>
      <sz val="12"/>
      <name val="Arial"/>
      <family val="2"/>
      <charset val="204"/>
    </font>
    <font>
      <b/>
      <sz val="12"/>
      <name val="Arial"/>
      <family val="2"/>
      <charset val="204"/>
    </font>
    <font>
      <b/>
      <sz val="16"/>
      <name val="Courier New"/>
      <family val="3"/>
      <charset val="204"/>
    </font>
    <font>
      <b/>
      <sz val="16"/>
      <name val="Arial"/>
      <family val="2"/>
      <charset val="204"/>
    </font>
    <font>
      <sz val="16"/>
      <name val="Courier New"/>
      <family val="3"/>
      <charset val="204"/>
    </font>
    <font>
      <sz val="16"/>
      <color rgb="FF0000FF"/>
      <name val="Courier New"/>
      <family val="3"/>
      <charset val="204"/>
    </font>
    <font>
      <sz val="16"/>
      <color indexed="12"/>
      <name val="Courier New"/>
      <family val="3"/>
      <charset val="204"/>
    </font>
    <font>
      <b/>
      <sz val="16"/>
      <color rgb="FF0000FF"/>
      <name val="Courier New"/>
      <family val="3"/>
      <charset val="204"/>
    </font>
    <font>
      <sz val="16"/>
      <name val="Arial"/>
      <family val="2"/>
      <charset val="204"/>
    </font>
    <font>
      <b/>
      <sz val="16"/>
      <color rgb="FF6415D9"/>
      <name val="Arial"/>
      <family val="2"/>
      <charset val="204"/>
    </font>
    <font>
      <sz val="16"/>
      <color rgb="FF0000CC"/>
      <name val="Arial"/>
      <family val="2"/>
      <charset val="204"/>
    </font>
    <font>
      <b/>
      <sz val="16"/>
      <color rgb="FF0000CC"/>
      <name val="Arial"/>
      <family val="2"/>
      <charset val="204"/>
    </font>
    <font>
      <b/>
      <sz val="24"/>
      <name val="Courier New"/>
      <family val="3"/>
      <charset val="204"/>
    </font>
    <font>
      <b/>
      <sz val="22"/>
      <name val="Courier New"/>
      <family val="3"/>
      <charset val="204"/>
    </font>
    <font>
      <b/>
      <sz val="20"/>
      <name val="Courier New"/>
      <family val="3"/>
      <charset val="204"/>
    </font>
    <font>
      <sz val="20"/>
      <name val="Courier New"/>
      <family val="3"/>
      <charset val="204"/>
    </font>
    <font>
      <b/>
      <sz val="20"/>
      <name val="Arial"/>
      <family val="2"/>
      <charset val="204"/>
    </font>
    <font>
      <i/>
      <sz val="12"/>
      <name val="Courier New"/>
      <family val="3"/>
      <charset val="204"/>
    </font>
    <font>
      <sz val="16"/>
      <color theme="1"/>
      <name val="Courier New"/>
      <family val="3"/>
      <charset val="204"/>
    </font>
    <font>
      <i/>
      <sz val="8"/>
      <name val="Courier New"/>
      <family val="3"/>
      <charset val="204"/>
    </font>
    <font>
      <b/>
      <i/>
      <sz val="8"/>
      <name val="Courier New"/>
      <family val="3"/>
      <charset val="204"/>
    </font>
    <font>
      <sz val="8"/>
      <name val="Courier New"/>
      <family val="3"/>
      <charset val="204"/>
    </font>
    <font>
      <b/>
      <sz val="12"/>
      <name val="Courier New"/>
      <family val="3"/>
      <charset val="204"/>
    </font>
  </fonts>
  <fills count="8">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solid">
        <fgColor indexed="42"/>
        <bgColor indexed="27"/>
      </patternFill>
    </fill>
    <fill>
      <patternFill patternType="solid">
        <fgColor rgb="FFCCFFCC"/>
        <bgColor indexed="64"/>
      </patternFill>
    </fill>
    <fill>
      <patternFill patternType="solid">
        <fgColor rgb="FFCCFFCC"/>
        <bgColor indexed="27"/>
      </patternFill>
    </fill>
    <fill>
      <patternFill patternType="solid">
        <fgColor theme="0" tint="-4.9989318521683403E-2"/>
        <bgColor indexed="64"/>
      </patternFill>
    </fill>
  </fills>
  <borders count="4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style="thin">
        <color indexed="64"/>
      </top>
      <bottom style="thin">
        <color indexed="64"/>
      </bottom>
      <diagonal/>
    </border>
    <border>
      <left style="thick">
        <color indexed="8"/>
      </left>
      <right style="thick">
        <color indexed="8"/>
      </right>
      <top style="thick">
        <color indexed="8"/>
      </top>
      <bottom style="thick">
        <color indexed="8"/>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35">
    <xf numFmtId="0" fontId="0" fillId="0" borderId="0" xfId="0"/>
    <xf numFmtId="0" fontId="3" fillId="0" borderId="0" xfId="0" applyFont="1"/>
    <xf numFmtId="0" fontId="3" fillId="0" borderId="0" xfId="0" applyFont="1" applyBorder="1" applyAlignment="1" applyProtection="1">
      <alignment horizontal="left" vertical="top" wrapText="1"/>
      <protection locked="0"/>
    </xf>
    <xf numFmtId="0" fontId="4" fillId="0" borderId="0" xfId="0" applyFont="1" applyAlignment="1">
      <alignment vertical="center"/>
    </xf>
    <xf numFmtId="0" fontId="4" fillId="0" borderId="0" xfId="0" applyFont="1"/>
    <xf numFmtId="0" fontId="5" fillId="0" borderId="0" xfId="0" applyFont="1"/>
    <xf numFmtId="0" fontId="4" fillId="0" borderId="0" xfId="0" applyFont="1" applyBorder="1"/>
    <xf numFmtId="0" fontId="4" fillId="0" borderId="0" xfId="0" applyFont="1" applyBorder="1" applyAlignment="1">
      <alignment horizontal="center" vertical="center"/>
    </xf>
    <xf numFmtId="0" fontId="4" fillId="0" borderId="0" xfId="0" applyFont="1" applyAlignment="1">
      <alignment horizontal="center" vertical="center"/>
    </xf>
    <xf numFmtId="0" fontId="4" fillId="0" borderId="0" xfId="0" applyFont="1" applyProtection="1">
      <protection locked="0"/>
    </xf>
    <xf numFmtId="0" fontId="4" fillId="0" borderId="0" xfId="0" applyFont="1" applyBorder="1" applyAlignment="1" applyProtection="1">
      <alignment vertical="top" wrapText="1"/>
    </xf>
    <xf numFmtId="0" fontId="5" fillId="0" borderId="0" xfId="0" applyFont="1" applyBorder="1"/>
    <xf numFmtId="0" fontId="4" fillId="0" borderId="0" xfId="0" applyFont="1" applyAlignment="1">
      <alignment wrapText="1"/>
    </xf>
    <xf numFmtId="0" fontId="4" fillId="0" borderId="0" xfId="0" applyFont="1" applyAlignment="1"/>
    <xf numFmtId="0" fontId="4" fillId="0" borderId="0" xfId="0" applyFont="1" applyAlignment="1">
      <alignment horizontal="center" wrapText="1"/>
    </xf>
    <xf numFmtId="0" fontId="4" fillId="0" borderId="0" xfId="0" applyFont="1" applyAlignment="1">
      <alignment horizontal="left"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6" fillId="0" borderId="0" xfId="0" applyFont="1" applyAlignment="1" applyProtection="1">
      <alignment horizontal="left" vertical="center" wrapText="1"/>
      <protection locked="0"/>
    </xf>
    <xf numFmtId="0" fontId="6" fillId="0" borderId="14" xfId="0" applyFont="1" applyBorder="1" applyAlignment="1" applyProtection="1">
      <alignment vertical="top" wrapText="1"/>
      <protection locked="0"/>
    </xf>
    <xf numFmtId="0" fontId="8" fillId="0" borderId="0"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165" fontId="6" fillId="2" borderId="3" xfId="0" applyNumberFormat="1" applyFont="1" applyFill="1" applyBorder="1" applyAlignment="1" applyProtection="1">
      <alignment horizontal="center" vertical="center" shrinkToFit="1"/>
    </xf>
    <xf numFmtId="0" fontId="8" fillId="0" borderId="0" xfId="0" applyFont="1" applyBorder="1" applyAlignment="1" applyProtection="1">
      <alignment vertical="top" wrapText="1"/>
      <protection locked="0"/>
    </xf>
    <xf numFmtId="0" fontId="8" fillId="0" borderId="0" xfId="0" applyFont="1" applyAlignment="1" applyProtection="1">
      <alignment horizontal="left" vertical="top"/>
      <protection locked="0"/>
    </xf>
    <xf numFmtId="0" fontId="8" fillId="0" borderId="0" xfId="0" applyFont="1" applyProtection="1">
      <protection locked="0"/>
    </xf>
    <xf numFmtId="0" fontId="6" fillId="0" borderId="0" xfId="0" applyFont="1" applyAlignment="1" applyProtection="1">
      <alignment vertical="top"/>
      <protection locked="0"/>
    </xf>
    <xf numFmtId="165" fontId="6" fillId="2" borderId="2" xfId="0" applyNumberFormat="1" applyFont="1" applyFill="1" applyBorder="1" applyAlignment="1" applyProtection="1">
      <alignment vertical="top" shrinkToFit="1"/>
    </xf>
    <xf numFmtId="0" fontId="6" fillId="0" borderId="30" xfId="0" applyFont="1" applyFill="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19" xfId="0" applyFont="1" applyBorder="1" applyAlignment="1" applyProtection="1">
      <protection locked="0"/>
    </xf>
    <xf numFmtId="0" fontId="8" fillId="0" borderId="2" xfId="0" applyFont="1" applyBorder="1" applyAlignment="1" applyProtection="1">
      <alignment horizontal="center" vertical="center" wrapText="1"/>
      <protection locked="0"/>
    </xf>
    <xf numFmtId="0" fontId="8" fillId="0" borderId="2" xfId="0" applyFont="1" applyBorder="1" applyAlignment="1" applyProtection="1">
      <alignment horizontal="left" vertical="top" wrapText="1"/>
      <protection locked="0"/>
    </xf>
    <xf numFmtId="0" fontId="8" fillId="0" borderId="2" xfId="0" applyFont="1" applyBorder="1" applyAlignment="1" applyProtection="1">
      <alignment vertical="top" wrapText="1"/>
      <protection locked="0"/>
    </xf>
    <xf numFmtId="164" fontId="6" fillId="3" borderId="2" xfId="1" applyFont="1" applyFill="1" applyBorder="1" applyAlignment="1" applyProtection="1">
      <alignment vertical="top" wrapText="1"/>
      <protection locked="0"/>
    </xf>
    <xf numFmtId="0" fontId="6" fillId="3" borderId="2" xfId="0" applyFont="1" applyFill="1" applyBorder="1" applyAlignment="1" applyProtection="1">
      <alignment vertical="top" wrapText="1"/>
      <protection locked="0"/>
    </xf>
    <xf numFmtId="165" fontId="6" fillId="2" borderId="2" xfId="0" applyNumberFormat="1" applyFont="1" applyFill="1" applyBorder="1" applyAlignment="1" applyProtection="1">
      <alignment vertical="top" wrapText="1"/>
    </xf>
    <xf numFmtId="165" fontId="6" fillId="2" borderId="2" xfId="0" applyNumberFormat="1" applyFont="1" applyFill="1" applyBorder="1" applyAlignment="1" applyProtection="1">
      <alignment horizontal="center" vertical="top" wrapText="1"/>
    </xf>
    <xf numFmtId="0" fontId="6" fillId="0" borderId="0" xfId="0" applyFont="1" applyAlignment="1" applyProtection="1">
      <protection locked="0"/>
    </xf>
    <xf numFmtId="0" fontId="6" fillId="0" borderId="0" xfId="0" applyFont="1" applyProtection="1">
      <protection locked="0"/>
    </xf>
    <xf numFmtId="0" fontId="8" fillId="0" borderId="0" xfId="0" applyFont="1" applyBorder="1" applyAlignment="1" applyProtection="1">
      <alignment horizontal="left" vertical="top" wrapText="1"/>
      <protection locked="0"/>
    </xf>
    <xf numFmtId="0" fontId="12" fillId="0" borderId="0" xfId="0" applyFont="1" applyAlignment="1" applyProtection="1">
      <alignment horizontal="left" wrapText="1"/>
      <protection locked="0"/>
    </xf>
    <xf numFmtId="0" fontId="7" fillId="0" borderId="0" xfId="0" applyFont="1" applyAlignment="1" applyProtection="1">
      <alignment horizontal="right" wrapText="1"/>
      <protection locked="0"/>
    </xf>
    <xf numFmtId="0" fontId="12" fillId="0" borderId="2" xfId="0" applyFont="1" applyBorder="1" applyAlignment="1" applyProtection="1">
      <alignment horizontal="center" wrapText="1"/>
      <protection locked="0"/>
    </xf>
    <xf numFmtId="0" fontId="12" fillId="0" borderId="2" xfId="0" applyFont="1" applyBorder="1" applyAlignment="1" applyProtection="1">
      <alignment horizontal="center" vertical="center" wrapText="1"/>
      <protection locked="0"/>
    </xf>
    <xf numFmtId="0" fontId="12" fillId="0" borderId="0" xfId="0" applyFont="1" applyAlignment="1" applyProtection="1">
      <alignment vertical="center"/>
      <protection locked="0"/>
    </xf>
    <xf numFmtId="0" fontId="7" fillId="0" borderId="2" xfId="0" applyFont="1" applyBorder="1" applyAlignment="1" applyProtection="1">
      <alignment horizontal="center" wrapText="1"/>
      <protection locked="0"/>
    </xf>
    <xf numFmtId="0" fontId="7" fillId="0" borderId="0" xfId="0" applyFont="1" applyProtection="1">
      <protection locked="0"/>
    </xf>
    <xf numFmtId="165" fontId="12" fillId="2" borderId="2" xfId="0" applyNumberFormat="1" applyFont="1" applyFill="1" applyBorder="1" applyAlignment="1" applyProtection="1">
      <alignment vertical="center" wrapText="1" shrinkToFit="1"/>
    </xf>
    <xf numFmtId="165" fontId="13" fillId="3" borderId="2" xfId="0" applyNumberFormat="1" applyFont="1" applyFill="1" applyBorder="1" applyAlignment="1" applyProtection="1">
      <alignment horizontal="center" vertical="center" shrinkToFit="1"/>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center" vertical="top" wrapText="1"/>
      <protection locked="0"/>
    </xf>
    <xf numFmtId="0" fontId="12" fillId="0" borderId="2" xfId="0" applyFont="1" applyBorder="1" applyAlignment="1" applyProtection="1">
      <alignment horizontal="left" vertical="top" wrapText="1"/>
      <protection locked="0"/>
    </xf>
    <xf numFmtId="165" fontId="7" fillId="2" borderId="2" xfId="0" applyNumberFormat="1" applyFont="1" applyFill="1" applyBorder="1" applyAlignment="1" applyProtection="1">
      <alignment horizontal="center" vertical="top" shrinkToFit="1"/>
      <protection locked="0"/>
    </xf>
    <xf numFmtId="0" fontId="12" fillId="0" borderId="0" xfId="0" applyFont="1" applyProtection="1">
      <protection locked="0"/>
    </xf>
    <xf numFmtId="0" fontId="7" fillId="0" borderId="0" xfId="0" applyFont="1" applyAlignment="1" applyProtection="1">
      <alignment horizontal="center" wrapText="1"/>
      <protection locked="0"/>
    </xf>
    <xf numFmtId="0" fontId="12" fillId="0" borderId="0" xfId="0" applyFont="1" applyBorder="1" applyAlignment="1" applyProtection="1">
      <protection locked="0"/>
    </xf>
    <xf numFmtId="0" fontId="7" fillId="0" borderId="0" xfId="0" applyFont="1" applyBorder="1" applyAlignment="1" applyProtection="1">
      <alignment horizontal="left"/>
      <protection locked="0"/>
    </xf>
    <xf numFmtId="0" fontId="7" fillId="0" borderId="2" xfId="0" applyFont="1" applyBorder="1" applyAlignment="1" applyProtection="1">
      <alignment horizontal="center" vertical="top" wrapText="1"/>
      <protection locked="0"/>
    </xf>
    <xf numFmtId="0" fontId="7" fillId="0" borderId="2" xfId="0" applyFont="1" applyBorder="1" applyAlignment="1" applyProtection="1">
      <alignment horizontal="center" vertical="center" wrapText="1"/>
      <protection locked="0"/>
    </xf>
    <xf numFmtId="10" fontId="7" fillId="2" borderId="2" xfId="0" applyNumberFormat="1" applyFont="1" applyFill="1" applyBorder="1" applyAlignment="1" applyProtection="1">
      <alignment horizontal="center" vertical="center" shrinkToFit="1"/>
    </xf>
    <xf numFmtId="165" fontId="7" fillId="2" borderId="2" xfId="0" applyNumberFormat="1" applyFont="1" applyFill="1" applyBorder="1" applyAlignment="1" applyProtection="1">
      <alignment horizontal="center" vertical="center" shrinkToFit="1"/>
    </xf>
    <xf numFmtId="0" fontId="12" fillId="0" borderId="2" xfId="0" applyFont="1" applyBorder="1" applyAlignment="1" applyProtection="1">
      <alignment vertical="center"/>
      <protection locked="0"/>
    </xf>
    <xf numFmtId="0" fontId="12" fillId="0" borderId="0" xfId="0" applyFont="1" applyBorder="1" applyAlignment="1" applyProtection="1">
      <alignment horizontal="center" vertical="center"/>
      <protection locked="0"/>
    </xf>
    <xf numFmtId="0" fontId="12" fillId="0" borderId="0" xfId="0" applyFont="1" applyBorder="1" applyAlignment="1" applyProtection="1">
      <alignment vertical="center"/>
      <protection locked="0"/>
    </xf>
    <xf numFmtId="0" fontId="12" fillId="0" borderId="0" xfId="0" applyFont="1" applyBorder="1" applyAlignment="1" applyProtection="1">
      <alignment horizontal="right"/>
      <protection locked="0"/>
    </xf>
    <xf numFmtId="0" fontId="12" fillId="0" borderId="4"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7" fillId="0" borderId="7" xfId="0" applyFont="1" applyBorder="1" applyAlignment="1" applyProtection="1">
      <alignment horizontal="center" wrapText="1"/>
      <protection locked="0"/>
    </xf>
    <xf numFmtId="0" fontId="7" fillId="0" borderId="8" xfId="0" applyFont="1" applyBorder="1" applyAlignment="1" applyProtection="1">
      <alignment horizontal="center" wrapText="1"/>
      <protection locked="0"/>
    </xf>
    <xf numFmtId="0" fontId="12" fillId="0" borderId="0" xfId="0" applyFont="1" applyBorder="1" applyAlignment="1" applyProtection="1">
      <alignment horizontal="left" vertical="top" wrapText="1"/>
      <protection locked="0"/>
    </xf>
    <xf numFmtId="0" fontId="12" fillId="0" borderId="7" xfId="0" applyFont="1" applyBorder="1" applyAlignment="1" applyProtection="1">
      <alignment horizontal="center" vertical="top" wrapText="1"/>
      <protection locked="0"/>
    </xf>
    <xf numFmtId="0" fontId="14" fillId="5" borderId="14" xfId="0" applyFont="1" applyFill="1" applyBorder="1" applyAlignment="1" applyProtection="1">
      <alignment horizontal="left" vertical="center" wrapText="1"/>
      <protection locked="0"/>
    </xf>
    <xf numFmtId="0" fontId="14" fillId="6" borderId="15" xfId="0" applyFont="1" applyFill="1" applyBorder="1" applyAlignment="1" applyProtection="1">
      <alignment horizontal="center" vertical="center" wrapText="1"/>
      <protection locked="0"/>
    </xf>
    <xf numFmtId="165" fontId="15" fillId="6" borderId="15" xfId="0" applyNumberFormat="1" applyFont="1" applyFill="1" applyBorder="1" applyAlignment="1" applyProtection="1">
      <alignment horizontal="center" vertical="center" shrinkToFit="1"/>
      <protection locked="0"/>
    </xf>
    <xf numFmtId="0" fontId="12" fillId="0" borderId="2" xfId="0" applyFont="1" applyBorder="1" applyAlignment="1" applyProtection="1">
      <alignment vertical="top" wrapText="1"/>
      <protection locked="0"/>
    </xf>
    <xf numFmtId="165" fontId="7" fillId="2" borderId="2" xfId="0" applyNumberFormat="1" applyFont="1" applyFill="1" applyBorder="1" applyAlignment="1" applyProtection="1">
      <alignment horizontal="center" shrinkToFit="1"/>
      <protection locked="0"/>
    </xf>
    <xf numFmtId="0" fontId="12" fillId="0" borderId="0" xfId="0" applyFont="1" applyBorder="1" applyAlignment="1" applyProtection="1">
      <alignment vertical="top" wrapText="1"/>
      <protection locked="0"/>
    </xf>
    <xf numFmtId="0" fontId="7" fillId="0" borderId="0" xfId="0" applyFont="1" applyBorder="1" applyAlignment="1" applyProtection="1">
      <alignment horizontal="left" vertical="top" wrapText="1"/>
      <protection locked="0"/>
    </xf>
    <xf numFmtId="0" fontId="12" fillId="0" borderId="0" xfId="0" applyFont="1" applyBorder="1" applyProtection="1">
      <protection locked="0"/>
    </xf>
    <xf numFmtId="0" fontId="12" fillId="0" borderId="0" xfId="0" applyFont="1" applyBorder="1" applyAlignment="1" applyProtection="1">
      <alignment horizontal="right" vertical="top" wrapText="1"/>
      <protection locked="0"/>
    </xf>
    <xf numFmtId="0" fontId="7" fillId="0" borderId="0" xfId="0" applyFont="1" applyBorder="1" applyAlignment="1" applyProtection="1">
      <alignment horizontal="right"/>
      <protection locked="0"/>
    </xf>
    <xf numFmtId="165" fontId="12" fillId="2" borderId="2" xfId="0" applyNumberFormat="1" applyFont="1" applyFill="1" applyBorder="1" applyAlignment="1" applyProtection="1">
      <alignment vertical="center" wrapText="1" shrinkToFit="1"/>
      <protection locked="0"/>
    </xf>
    <xf numFmtId="0" fontId="12" fillId="3" borderId="2" xfId="0" applyFont="1" applyFill="1" applyBorder="1" applyAlignment="1" applyProtection="1">
      <alignment horizontal="left" vertical="top" wrapText="1"/>
      <protection locked="0"/>
    </xf>
    <xf numFmtId="4" fontId="15" fillId="4" borderId="15" xfId="0" applyNumberFormat="1" applyFont="1" applyFill="1" applyBorder="1" applyAlignment="1" applyProtection="1">
      <alignment horizontal="center" vertical="center" shrinkToFit="1"/>
      <protection locked="0"/>
    </xf>
    <xf numFmtId="165" fontId="15" fillId="4" borderId="15" xfId="0" applyNumberFormat="1" applyFont="1" applyFill="1" applyBorder="1" applyAlignment="1" applyProtection="1">
      <alignment horizontal="center" vertical="center" shrinkToFit="1"/>
      <protection locked="0"/>
    </xf>
    <xf numFmtId="3" fontId="7" fillId="3" borderId="2" xfId="0" applyNumberFormat="1" applyFont="1" applyFill="1" applyBorder="1" applyAlignment="1" applyProtection="1">
      <alignment horizontal="center" vertical="top" shrinkToFit="1"/>
      <protection locked="0"/>
    </xf>
    <xf numFmtId="0" fontId="14" fillId="4" borderId="2" xfId="0" applyFont="1" applyFill="1" applyBorder="1" applyAlignment="1" applyProtection="1">
      <alignment horizontal="left" vertical="top" wrapText="1"/>
      <protection locked="0"/>
    </xf>
    <xf numFmtId="165" fontId="7" fillId="4" borderId="2" xfId="0" applyNumberFormat="1" applyFont="1" applyFill="1" applyBorder="1" applyAlignment="1" applyProtection="1">
      <alignment horizontal="center" vertical="center" shrinkToFit="1"/>
      <protection locked="0"/>
    </xf>
    <xf numFmtId="4" fontId="15" fillId="4" borderId="2" xfId="0" applyNumberFormat="1" applyFont="1" applyFill="1" applyBorder="1" applyAlignment="1" applyProtection="1">
      <alignment horizontal="center" vertical="center" shrinkToFit="1"/>
      <protection locked="0"/>
    </xf>
    <xf numFmtId="165" fontId="15" fillId="4" borderId="2" xfId="0" applyNumberFormat="1" applyFont="1" applyFill="1" applyBorder="1" applyAlignment="1" applyProtection="1">
      <alignment horizontal="center" vertical="center" shrinkToFit="1"/>
      <protection locked="0"/>
    </xf>
    <xf numFmtId="1" fontId="7" fillId="2" borderId="2" xfId="0" applyNumberFormat="1" applyFont="1" applyFill="1" applyBorder="1" applyAlignment="1" applyProtection="1">
      <alignment horizontal="center" vertical="top" shrinkToFit="1"/>
      <protection locked="0"/>
    </xf>
    <xf numFmtId="0" fontId="12" fillId="0" borderId="0" xfId="0" applyFont="1" applyBorder="1" applyAlignment="1" applyProtection="1">
      <alignment wrapText="1"/>
      <protection locked="0"/>
    </xf>
    <xf numFmtId="0" fontId="12" fillId="0" borderId="0" xfId="0" applyFont="1" applyBorder="1" applyAlignment="1" applyProtection="1">
      <alignment horizontal="right" wrapText="1"/>
      <protection locked="0"/>
    </xf>
    <xf numFmtId="0" fontId="12" fillId="0" borderId="0" xfId="0" applyFont="1" applyBorder="1" applyAlignment="1" applyProtection="1">
      <alignment horizontal="center" wrapText="1"/>
      <protection locked="0"/>
    </xf>
    <xf numFmtId="0" fontId="12" fillId="0" borderId="0" xfId="0" applyFont="1" applyBorder="1" applyAlignment="1" applyProtection="1">
      <alignment horizontal="left"/>
      <protection locked="0"/>
    </xf>
    <xf numFmtId="165" fontId="12" fillId="2" borderId="2" xfId="0" applyNumberFormat="1" applyFont="1" applyFill="1" applyBorder="1" applyAlignment="1" applyProtection="1">
      <alignment horizontal="left" vertical="center" wrapText="1" shrinkToFit="1"/>
    </xf>
    <xf numFmtId="165" fontId="7" fillId="2" borderId="2" xfId="0" applyNumberFormat="1" applyFont="1" applyFill="1" applyBorder="1" applyAlignment="1" applyProtection="1">
      <alignment horizontal="center" vertical="center" wrapText="1" shrinkToFit="1"/>
    </xf>
    <xf numFmtId="0" fontId="12" fillId="0" borderId="0" xfId="0" applyFont="1" applyAlignment="1" applyProtection="1">
      <alignment wrapText="1"/>
      <protection locked="0"/>
    </xf>
    <xf numFmtId="165" fontId="7" fillId="2" borderId="2" xfId="0" applyNumberFormat="1" applyFont="1" applyFill="1" applyBorder="1" applyAlignment="1" applyProtection="1">
      <alignment horizontal="left" vertical="center" wrapText="1" shrinkToFit="1"/>
    </xf>
    <xf numFmtId="0" fontId="7" fillId="0" borderId="7" xfId="0" applyFont="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12" fillId="2" borderId="2" xfId="0" applyFont="1" applyFill="1" applyBorder="1" applyAlignment="1" applyProtection="1">
      <alignment horizontal="left" vertical="center" wrapText="1"/>
      <protection locked="0"/>
    </xf>
    <xf numFmtId="165" fontId="7" fillId="2" borderId="2" xfId="0" applyNumberFormat="1" applyFont="1" applyFill="1" applyBorder="1" applyAlignment="1" applyProtection="1">
      <alignment horizontal="center" vertical="center" shrinkToFit="1"/>
      <protection locked="0"/>
    </xf>
    <xf numFmtId="9" fontId="7" fillId="2" borderId="2" xfId="2" applyFont="1" applyFill="1" applyBorder="1" applyAlignment="1" applyProtection="1">
      <alignment horizontal="center" vertical="center" shrinkToFit="1"/>
      <protection locked="0"/>
    </xf>
    <xf numFmtId="0" fontId="12" fillId="3" borderId="2" xfId="0" applyFont="1" applyFill="1" applyBorder="1" applyAlignment="1" applyProtection="1">
      <alignment horizontal="left" vertical="center" wrapText="1"/>
      <protection locked="0"/>
    </xf>
    <xf numFmtId="165" fontId="13" fillId="3" borderId="2" xfId="1" applyNumberFormat="1" applyFont="1" applyFill="1" applyBorder="1" applyAlignment="1" applyProtection="1">
      <alignment horizontal="center" vertical="center" wrapText="1"/>
      <protection locked="0"/>
    </xf>
    <xf numFmtId="0" fontId="12" fillId="0" borderId="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7" fillId="2" borderId="2" xfId="0" applyFont="1" applyFill="1" applyBorder="1" applyAlignment="1" applyProtection="1">
      <alignment horizontal="left" vertical="center" wrapText="1"/>
      <protection locked="0"/>
    </xf>
    <xf numFmtId="165" fontId="15" fillId="4" borderId="15" xfId="1" applyNumberFormat="1" applyFont="1" applyFill="1" applyBorder="1" applyAlignment="1" applyProtection="1">
      <alignment horizontal="center" vertical="center" shrinkToFit="1"/>
      <protection locked="0"/>
    </xf>
    <xf numFmtId="3" fontId="15" fillId="4" borderId="27" xfId="0" applyNumberFormat="1" applyFont="1" applyFill="1" applyBorder="1" applyAlignment="1" applyProtection="1">
      <alignment horizontal="center" vertical="center" shrinkToFit="1"/>
      <protection locked="0"/>
    </xf>
    <xf numFmtId="0" fontId="7" fillId="2" borderId="2" xfId="0" applyFont="1" applyFill="1" applyBorder="1" applyAlignment="1" applyProtection="1">
      <alignment horizontal="right" vertical="center" wrapText="1"/>
      <protection locked="0"/>
    </xf>
    <xf numFmtId="0" fontId="12" fillId="0" borderId="36"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7" fillId="0" borderId="38" xfId="0" applyFont="1" applyBorder="1" applyAlignment="1" applyProtection="1">
      <alignment horizontal="center" wrapText="1"/>
      <protection locked="0"/>
    </xf>
    <xf numFmtId="0" fontId="12" fillId="0" borderId="7" xfId="0" applyFont="1" applyFill="1" applyBorder="1" applyAlignment="1" applyProtection="1">
      <alignment horizontal="center" wrapText="1"/>
      <protection locked="0"/>
    </xf>
    <xf numFmtId="0" fontId="12" fillId="2" borderId="2" xfId="0" applyFont="1" applyFill="1" applyBorder="1" applyAlignment="1" applyProtection="1">
      <alignment horizontal="left" vertical="top" wrapText="1"/>
      <protection locked="0"/>
    </xf>
    <xf numFmtId="165" fontId="7" fillId="2" borderId="38" xfId="0" applyNumberFormat="1" applyFont="1" applyFill="1" applyBorder="1" applyAlignment="1" applyProtection="1">
      <alignment horizontal="center" vertical="top" wrapText="1"/>
      <protection locked="0"/>
    </xf>
    <xf numFmtId="10" fontId="7" fillId="2" borderId="38" xfId="2" applyNumberFormat="1" applyFont="1" applyFill="1" applyBorder="1" applyAlignment="1" applyProtection="1">
      <alignment horizontal="center" vertical="top" wrapText="1"/>
      <protection locked="0"/>
    </xf>
    <xf numFmtId="0" fontId="12" fillId="2" borderId="9" xfId="0" applyFont="1" applyFill="1" applyBorder="1" applyAlignment="1" applyProtection="1">
      <alignment horizontal="left" vertical="top" wrapText="1"/>
      <protection locked="0"/>
    </xf>
    <xf numFmtId="3" fontId="7" fillId="2" borderId="39" xfId="0" applyNumberFormat="1" applyFont="1" applyFill="1" applyBorder="1" applyAlignment="1" applyProtection="1">
      <alignment horizontal="center" vertical="top" wrapText="1"/>
      <protection locked="0"/>
    </xf>
    <xf numFmtId="0" fontId="12" fillId="0" borderId="0" xfId="0" applyFont="1" applyAlignment="1" applyProtection="1">
      <alignment horizontal="left" vertical="center"/>
      <protection locked="0"/>
    </xf>
    <xf numFmtId="0" fontId="12" fillId="0" borderId="0" xfId="0" applyFont="1" applyAlignment="1" applyProtection="1">
      <alignment horizontal="left" vertical="center" wrapText="1"/>
      <protection locked="0"/>
    </xf>
    <xf numFmtId="0" fontId="8" fillId="0" borderId="0" xfId="0" applyFont="1" applyAlignment="1" applyProtection="1">
      <alignment wrapText="1"/>
      <protection locked="0"/>
    </xf>
    <xf numFmtId="0" fontId="12" fillId="0" borderId="0" xfId="0" applyFont="1" applyAlignment="1" applyProtection="1">
      <alignment horizontal="center" wrapText="1"/>
      <protection locked="0"/>
    </xf>
    <xf numFmtId="0" fontId="18" fillId="7" borderId="0" xfId="0" applyFont="1" applyFill="1" applyAlignment="1" applyProtection="1">
      <alignment horizontal="left"/>
      <protection locked="0"/>
    </xf>
    <xf numFmtId="0" fontId="18" fillId="7" borderId="0" xfId="0" applyFont="1" applyFill="1" applyProtection="1">
      <protection locked="0"/>
    </xf>
    <xf numFmtId="0" fontId="18" fillId="0" borderId="0" xfId="0" applyFont="1"/>
    <xf numFmtId="0" fontId="18" fillId="7" borderId="0" xfId="0" applyFont="1" applyFill="1" applyAlignment="1" applyProtection="1">
      <alignment horizontal="left" vertical="top"/>
      <protection locked="0"/>
    </xf>
    <xf numFmtId="0" fontId="18" fillId="7" borderId="0" xfId="0" applyFont="1" applyFill="1" applyBorder="1" applyProtection="1">
      <protection locked="0"/>
    </xf>
    <xf numFmtId="0" fontId="20" fillId="0" borderId="0" xfId="0" applyFont="1" applyBorder="1"/>
    <xf numFmtId="0" fontId="19" fillId="0" borderId="0" xfId="0" applyFont="1" applyBorder="1" applyAlignment="1" applyProtection="1">
      <alignment horizontal="left" vertical="top" wrapText="1"/>
      <protection locked="0"/>
    </xf>
    <xf numFmtId="0" fontId="6" fillId="0" borderId="20" xfId="0" applyFont="1" applyBorder="1" applyAlignment="1" applyProtection="1">
      <alignment vertical="top"/>
      <protection locked="0"/>
    </xf>
    <xf numFmtId="0" fontId="21" fillId="0" borderId="0" xfId="0" applyFont="1" applyBorder="1" applyAlignment="1" applyProtection="1">
      <alignment horizontal="left" vertical="top"/>
      <protection locked="0"/>
    </xf>
    <xf numFmtId="0" fontId="8" fillId="0" borderId="0" xfId="0" applyFont="1" applyBorder="1" applyAlignment="1" applyProtection="1">
      <alignment vertical="top"/>
      <protection locked="0"/>
    </xf>
    <xf numFmtId="0" fontId="12" fillId="0" borderId="2" xfId="0" applyFont="1" applyBorder="1" applyAlignment="1" applyProtection="1">
      <alignment horizontal="center" vertical="center" wrapText="1"/>
      <protection locked="0"/>
    </xf>
    <xf numFmtId="0" fontId="23" fillId="0" borderId="0" xfId="0" applyFont="1" applyBorder="1" applyAlignment="1" applyProtection="1">
      <alignment horizontal="left" vertical="top"/>
      <protection locked="0"/>
    </xf>
    <xf numFmtId="0" fontId="25"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6" fillId="0" borderId="20" xfId="0" applyFont="1" applyFill="1" applyBorder="1" applyAlignment="1" applyProtection="1">
      <alignment vertical="top" wrapText="1"/>
      <protection locked="0"/>
    </xf>
    <xf numFmtId="0" fontId="3" fillId="0" borderId="0" xfId="0" applyFont="1" applyBorder="1" applyAlignment="1" applyProtection="1">
      <alignment horizontal="left" vertical="top" wrapText="1"/>
      <protection locked="0"/>
    </xf>
    <xf numFmtId="0" fontId="8" fillId="0" borderId="32" xfId="0" applyFont="1" applyBorder="1" applyAlignment="1" applyProtection="1">
      <alignment vertical="top" wrapText="1"/>
      <protection locked="0"/>
    </xf>
    <xf numFmtId="0" fontId="8" fillId="0" borderId="33" xfId="0" applyFont="1" applyBorder="1" applyAlignment="1" applyProtection="1">
      <alignment vertical="top" wrapText="1"/>
      <protection locked="0"/>
    </xf>
    <xf numFmtId="0" fontId="8" fillId="0" borderId="34" xfId="0" applyFont="1" applyBorder="1" applyAlignment="1" applyProtection="1">
      <alignment vertical="top" wrapText="1"/>
      <protection locked="0"/>
    </xf>
    <xf numFmtId="0" fontId="8" fillId="0" borderId="20" xfId="0" applyFont="1" applyBorder="1" applyAlignment="1" applyProtection="1">
      <alignment vertical="top" wrapText="1"/>
      <protection locked="0"/>
    </xf>
    <xf numFmtId="0" fontId="8" fillId="0" borderId="21" xfId="0" applyFont="1" applyBorder="1" applyAlignment="1" applyProtection="1">
      <alignment vertical="top" wrapText="1"/>
      <protection locked="0"/>
    </xf>
    <xf numFmtId="0" fontId="8" fillId="0" borderId="22" xfId="0" applyFont="1" applyBorder="1" applyAlignment="1" applyProtection="1">
      <alignment vertical="top" wrapText="1"/>
      <protection locked="0"/>
    </xf>
    <xf numFmtId="0" fontId="8" fillId="0" borderId="23" xfId="0" applyFont="1" applyBorder="1" applyAlignment="1" applyProtection="1">
      <alignment vertical="top" wrapText="1"/>
      <protection locked="0"/>
    </xf>
    <xf numFmtId="0" fontId="8" fillId="0" borderId="24" xfId="0" applyFont="1" applyBorder="1" applyAlignment="1" applyProtection="1">
      <alignment vertical="top" wrapText="1"/>
      <protection locked="0"/>
    </xf>
    <xf numFmtId="0" fontId="8" fillId="0" borderId="25" xfId="0" applyFont="1" applyBorder="1" applyAlignment="1" applyProtection="1">
      <alignment vertical="top" wrapText="1"/>
      <protection locked="0"/>
    </xf>
    <xf numFmtId="0" fontId="8" fillId="0" borderId="14" xfId="0" applyFont="1" applyBorder="1" applyAlignment="1" applyProtection="1">
      <alignment vertical="top" wrapText="1"/>
      <protection locked="0"/>
    </xf>
    <xf numFmtId="0" fontId="8" fillId="0" borderId="30" xfId="0" applyFont="1" applyBorder="1" applyAlignment="1" applyProtection="1">
      <alignment vertical="top" wrapText="1"/>
      <protection locked="0"/>
    </xf>
    <xf numFmtId="0" fontId="8" fillId="0" borderId="31" xfId="0" applyFont="1" applyBorder="1" applyAlignment="1" applyProtection="1">
      <alignment vertical="top" wrapText="1"/>
      <protection locked="0"/>
    </xf>
    <xf numFmtId="0" fontId="6" fillId="0" borderId="0" xfId="0" applyFont="1" applyAlignment="1" applyProtection="1">
      <alignment horizontal="left" wrapText="1"/>
      <protection locked="0"/>
    </xf>
    <xf numFmtId="0" fontId="6" fillId="0" borderId="2" xfId="0" applyFont="1" applyBorder="1" applyAlignment="1" applyProtection="1">
      <alignment horizontal="left" vertical="top" wrapText="1"/>
      <protection locked="0"/>
    </xf>
    <xf numFmtId="0" fontId="18" fillId="7" borderId="0" xfId="0" applyFont="1" applyFill="1" applyBorder="1" applyAlignment="1" applyProtection="1">
      <alignment horizontal="left" wrapText="1"/>
      <protection locked="0"/>
    </xf>
    <xf numFmtId="0" fontId="23" fillId="0" borderId="0" xfId="0" applyFont="1" applyBorder="1" applyAlignment="1" applyProtection="1">
      <alignment horizontal="left" vertical="top" wrapText="1"/>
      <protection locked="0"/>
    </xf>
    <xf numFmtId="0" fontId="12" fillId="0" borderId="13"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6" fillId="0" borderId="0" xfId="0" applyFont="1" applyAlignment="1" applyProtection="1">
      <alignment horizontal="center" vertical="center"/>
      <protection locked="0"/>
    </xf>
    <xf numFmtId="0" fontId="17" fillId="0" borderId="0" xfId="0" applyFont="1" applyAlignment="1" applyProtection="1">
      <alignment horizontal="left" vertical="center" wrapText="1"/>
      <protection locked="0"/>
    </xf>
    <xf numFmtId="0" fontId="18" fillId="7" borderId="0" xfId="0" applyFont="1" applyFill="1" applyBorder="1" applyAlignment="1" applyProtection="1">
      <alignment horizontal="left"/>
      <protection locked="0"/>
    </xf>
    <xf numFmtId="0" fontId="8" fillId="0" borderId="0" xfId="0" applyFont="1" applyBorder="1" applyAlignment="1" applyProtection="1">
      <alignment horizontal="left" vertical="top"/>
      <protection locked="0"/>
    </xf>
    <xf numFmtId="0" fontId="8" fillId="0" borderId="0" xfId="0" applyFont="1" applyBorder="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22" fillId="0" borderId="30" xfId="0" applyFont="1" applyBorder="1" applyAlignment="1" applyProtection="1">
      <alignment horizontal="left" vertical="top" wrapText="1"/>
      <protection locked="0"/>
    </xf>
    <xf numFmtId="0" fontId="22" fillId="0" borderId="31" xfId="0" applyFont="1" applyBorder="1" applyAlignment="1" applyProtection="1">
      <alignment horizontal="left" vertical="top" wrapText="1"/>
      <protection locked="0"/>
    </xf>
    <xf numFmtId="0" fontId="8" fillId="0" borderId="17"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18" xfId="0" applyFont="1" applyBorder="1" applyAlignment="1" applyProtection="1">
      <alignment vertical="top" wrapText="1"/>
      <protection locked="0"/>
    </xf>
    <xf numFmtId="0" fontId="8" fillId="0" borderId="28" xfId="0" applyFont="1" applyBorder="1" applyAlignment="1" applyProtection="1">
      <alignment vertical="top" wrapText="1"/>
      <protection locked="0"/>
    </xf>
    <xf numFmtId="0" fontId="8" fillId="0" borderId="29" xfId="0" applyFont="1" applyBorder="1" applyAlignment="1" applyProtection="1">
      <alignment vertical="top" wrapText="1"/>
      <protection locked="0"/>
    </xf>
    <xf numFmtId="0" fontId="8" fillId="0" borderId="14" xfId="0" applyFont="1" applyBorder="1" applyAlignment="1" applyProtection="1">
      <alignment horizontal="left" vertical="top" wrapText="1"/>
      <protection locked="0"/>
    </xf>
    <xf numFmtId="0" fontId="8" fillId="0" borderId="30" xfId="0" applyFont="1" applyBorder="1" applyAlignment="1" applyProtection="1">
      <alignment horizontal="left" vertical="top" wrapText="1"/>
      <protection locked="0"/>
    </xf>
    <xf numFmtId="0" fontId="8" fillId="0" borderId="31"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0" fontId="6" fillId="0" borderId="30" xfId="0" applyFont="1" applyFill="1" applyBorder="1" applyAlignment="1" applyProtection="1">
      <alignment vertical="top" wrapText="1"/>
      <protection locked="0"/>
    </xf>
    <xf numFmtId="0" fontId="6" fillId="0" borderId="31" xfId="0" applyFont="1" applyFill="1" applyBorder="1" applyAlignment="1" applyProtection="1">
      <alignment vertical="top" wrapText="1"/>
      <protection locked="0"/>
    </xf>
    <xf numFmtId="0" fontId="6" fillId="0" borderId="30" xfId="0" applyFont="1" applyBorder="1" applyAlignment="1" applyProtection="1">
      <alignment vertical="top" wrapText="1"/>
      <protection locked="0"/>
    </xf>
    <xf numFmtId="0" fontId="6" fillId="0" borderId="31" xfId="0" applyFont="1" applyBorder="1" applyAlignment="1" applyProtection="1">
      <alignment vertical="top" wrapText="1"/>
      <protection locked="0"/>
    </xf>
    <xf numFmtId="0" fontId="6" fillId="0" borderId="33" xfId="0" applyFont="1" applyBorder="1" applyAlignment="1" applyProtection="1">
      <alignment vertical="top" wrapText="1"/>
      <protection locked="0"/>
    </xf>
    <xf numFmtId="0" fontId="6" fillId="0" borderId="34" xfId="0" applyFont="1" applyBorder="1" applyAlignment="1" applyProtection="1">
      <alignment vertical="top" wrapText="1"/>
      <protection locked="0"/>
    </xf>
    <xf numFmtId="0" fontId="22" fillId="0" borderId="17" xfId="0" applyFont="1" applyFill="1" applyBorder="1" applyAlignment="1" applyProtection="1">
      <alignment horizontal="left" vertical="top" wrapText="1"/>
      <protection locked="0"/>
    </xf>
    <xf numFmtId="0" fontId="22" fillId="0" borderId="1" xfId="0" applyFont="1" applyFill="1" applyBorder="1" applyAlignment="1" applyProtection="1">
      <alignment horizontal="left" vertical="top" wrapText="1"/>
      <protection locked="0"/>
    </xf>
    <xf numFmtId="0" fontId="22" fillId="0" borderId="18" xfId="0" applyFont="1" applyFill="1" applyBorder="1" applyAlignment="1" applyProtection="1">
      <alignment horizontal="left" vertical="top" wrapText="1"/>
      <protection locked="0"/>
    </xf>
    <xf numFmtId="0" fontId="12" fillId="0" borderId="2" xfId="0" applyFont="1" applyBorder="1" applyAlignment="1" applyProtection="1">
      <alignment horizontal="center" vertical="center" wrapText="1"/>
      <protection locked="0"/>
    </xf>
    <xf numFmtId="0" fontId="19" fillId="0" borderId="0" xfId="0" applyFont="1" applyBorder="1" applyAlignment="1" applyProtection="1">
      <alignment horizontal="left" vertical="top" wrapText="1"/>
      <protection locked="0"/>
    </xf>
    <xf numFmtId="0" fontId="12" fillId="2" borderId="13"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12" fillId="2" borderId="26" xfId="0" applyFont="1" applyFill="1" applyBorder="1" applyAlignment="1" applyProtection="1">
      <alignment horizontal="left" vertical="center" wrapText="1"/>
      <protection locked="0"/>
    </xf>
    <xf numFmtId="0" fontId="12" fillId="0" borderId="12"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8" fillId="7" borderId="0" xfId="0" applyFont="1" applyFill="1" applyBorder="1" applyAlignment="1" applyProtection="1">
      <alignment horizontal="left" vertical="top" wrapText="1"/>
      <protection locked="0"/>
    </xf>
    <xf numFmtId="0" fontId="18" fillId="7" borderId="0" xfId="0" applyFont="1" applyFill="1" applyBorder="1" applyAlignment="1" applyProtection="1">
      <alignment vertical="center" wrapText="1"/>
      <protection locked="0"/>
    </xf>
    <xf numFmtId="0" fontId="22" fillId="0" borderId="35" xfId="0" applyFont="1" applyBorder="1" applyAlignment="1" applyProtection="1">
      <alignment vertical="top" wrapText="1"/>
      <protection locked="0"/>
    </xf>
    <xf numFmtId="0" fontId="8" fillId="0" borderId="35" xfId="0" applyFont="1" applyBorder="1" applyAlignment="1" applyProtection="1">
      <alignment vertical="top" wrapText="1"/>
      <protection locked="0"/>
    </xf>
    <xf numFmtId="0" fontId="8" fillId="0" borderId="0" xfId="0" applyFont="1" applyAlignment="1" applyProtection="1">
      <alignment horizontal="left" vertical="top"/>
      <protection locked="0"/>
    </xf>
    <xf numFmtId="0" fontId="22" fillId="0" borderId="0" xfId="0" applyFont="1" applyBorder="1" applyAlignment="1" applyProtection="1">
      <alignment horizontal="left" vertical="top"/>
      <protection locked="0"/>
    </xf>
    <xf numFmtId="0" fontId="8" fillId="0" borderId="0" xfId="0" applyFont="1" applyAlignment="1" applyProtection="1">
      <alignment horizontal="left" vertical="top" wrapText="1" indent="2"/>
      <protection locked="0"/>
    </xf>
    <xf numFmtId="0" fontId="8" fillId="0" borderId="40" xfId="0" applyFont="1" applyBorder="1" applyAlignment="1" applyProtection="1">
      <alignment horizontal="left" vertical="top" wrapText="1" indent="2"/>
      <protection locked="0"/>
    </xf>
    <xf numFmtId="0" fontId="8" fillId="0" borderId="0" xfId="0" applyFont="1" applyAlignment="1" applyProtection="1">
      <alignment horizontal="left" vertical="top" indent="2"/>
      <protection locked="0"/>
    </xf>
    <xf numFmtId="0" fontId="8" fillId="0" borderId="40" xfId="0" applyFont="1" applyBorder="1" applyAlignment="1" applyProtection="1">
      <alignment horizontal="left" vertical="top" indent="2"/>
      <protection locked="0"/>
    </xf>
    <xf numFmtId="0" fontId="6" fillId="0" borderId="0"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0" xfId="0" applyFont="1" applyAlignment="1" applyProtection="1">
      <alignment vertical="top"/>
      <protection locked="0"/>
    </xf>
    <xf numFmtId="0" fontId="6" fillId="0" borderId="0" xfId="0" applyFont="1" applyBorder="1" applyAlignment="1" applyProtection="1">
      <alignment vertical="top" wrapText="1"/>
      <protection locked="0"/>
    </xf>
    <xf numFmtId="166" fontId="22" fillId="0" borderId="17" xfId="0" applyNumberFormat="1" applyFont="1" applyBorder="1" applyAlignment="1" applyProtection="1">
      <alignment vertical="top" wrapText="1"/>
      <protection locked="0"/>
    </xf>
    <xf numFmtId="166" fontId="22" fillId="0" borderId="1" xfId="0" applyNumberFormat="1" applyFont="1" applyBorder="1" applyAlignment="1" applyProtection="1">
      <alignment vertical="top" wrapText="1"/>
      <protection locked="0"/>
    </xf>
    <xf numFmtId="166" fontId="22" fillId="0" borderId="18" xfId="0" applyNumberFormat="1" applyFont="1" applyBorder="1" applyAlignment="1" applyProtection="1">
      <alignment vertical="top" wrapText="1"/>
      <protection locked="0"/>
    </xf>
    <xf numFmtId="166" fontId="22" fillId="0" borderId="42" xfId="0" applyNumberFormat="1" applyFont="1" applyBorder="1" applyAlignment="1" applyProtection="1">
      <alignment vertical="top" wrapText="1"/>
      <protection locked="0"/>
    </xf>
    <xf numFmtId="166" fontId="22" fillId="0" borderId="0" xfId="0" applyNumberFormat="1" applyFont="1" applyBorder="1" applyAlignment="1" applyProtection="1">
      <alignment vertical="top" wrapText="1"/>
      <protection locked="0"/>
    </xf>
    <xf numFmtId="166" fontId="22" fillId="0" borderId="16" xfId="0" applyNumberFormat="1" applyFont="1" applyBorder="1" applyAlignment="1" applyProtection="1">
      <alignment vertical="top" wrapText="1"/>
      <protection locked="0"/>
    </xf>
    <xf numFmtId="0" fontId="22" fillId="0" borderId="42" xfId="0" applyFont="1" applyFill="1" applyBorder="1" applyAlignment="1" applyProtection="1">
      <alignment horizontal="left" vertical="top" wrapText="1"/>
      <protection locked="0"/>
    </xf>
    <xf numFmtId="0" fontId="22" fillId="0" borderId="0" xfId="0" applyFont="1" applyFill="1" applyBorder="1" applyAlignment="1" applyProtection="1">
      <alignment horizontal="left" vertical="top" wrapText="1"/>
      <protection locked="0"/>
    </xf>
    <xf numFmtId="0" fontId="22" fillId="0" borderId="16" xfId="0" applyFont="1" applyFill="1" applyBorder="1" applyAlignment="1" applyProtection="1">
      <alignment horizontal="left" vertical="top" wrapText="1"/>
      <protection locked="0"/>
    </xf>
    <xf numFmtId="0" fontId="22" fillId="0" borderId="43" xfId="0" applyFont="1" applyFill="1" applyBorder="1" applyAlignment="1" applyProtection="1">
      <alignment horizontal="left" vertical="top" wrapText="1"/>
      <protection locked="0"/>
    </xf>
    <xf numFmtId="0" fontId="22" fillId="0" borderId="41" xfId="0" applyFont="1" applyFill="1" applyBorder="1" applyAlignment="1" applyProtection="1">
      <alignment horizontal="left" vertical="top" wrapText="1"/>
      <protection locked="0"/>
    </xf>
    <xf numFmtId="0" fontId="22" fillId="0" borderId="44"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top" wrapText="1"/>
      <protection locked="0"/>
    </xf>
    <xf numFmtId="0" fontId="6" fillId="0" borderId="21" xfId="0" applyFont="1" applyFill="1" applyBorder="1" applyAlignment="1" applyProtection="1">
      <alignment vertical="top" wrapText="1"/>
      <protection locked="0"/>
    </xf>
    <xf numFmtId="0" fontId="6" fillId="0" borderId="22" xfId="0" applyFont="1" applyFill="1" applyBorder="1" applyAlignment="1" applyProtection="1">
      <alignment vertical="top" wrapText="1"/>
      <protection locked="0"/>
    </xf>
    <xf numFmtId="166" fontId="22" fillId="0" borderId="43" xfId="0" applyNumberFormat="1" applyFont="1" applyBorder="1" applyAlignment="1" applyProtection="1">
      <alignment vertical="top" wrapText="1"/>
      <protection locked="0"/>
    </xf>
    <xf numFmtId="166" fontId="22" fillId="0" borderId="41" xfId="0" applyNumberFormat="1" applyFont="1" applyBorder="1" applyAlignment="1" applyProtection="1">
      <alignment vertical="top" wrapText="1"/>
      <protection locked="0"/>
    </xf>
    <xf numFmtId="166" fontId="22" fillId="0" borderId="44" xfId="0" applyNumberFormat="1" applyFont="1" applyBorder="1" applyAlignment="1" applyProtection="1">
      <alignment vertical="top" wrapText="1"/>
      <protection locked="0"/>
    </xf>
    <xf numFmtId="0" fontId="6" fillId="0" borderId="19" xfId="0" applyFont="1" applyBorder="1" applyAlignment="1" applyProtection="1">
      <protection locked="0"/>
    </xf>
    <xf numFmtId="165" fontId="26" fillId="2" borderId="3" xfId="0" applyNumberFormat="1" applyFont="1" applyFill="1" applyBorder="1" applyAlignment="1" applyProtection="1">
      <alignment horizontal="center" vertical="center" wrapText="1" shrinkToFit="1"/>
    </xf>
    <xf numFmtId="165" fontId="26" fillId="0" borderId="0" xfId="0" applyNumberFormat="1" applyFont="1" applyBorder="1" applyAlignment="1" applyProtection="1">
      <alignment horizontal="center" vertical="center" wrapText="1" shrinkToFit="1"/>
      <protection locked="0"/>
    </xf>
  </cellXfs>
  <cellStyles count="3">
    <cellStyle name="Денежный" xfId="1" builtinId="4"/>
    <cellStyle name="Обычный" xfId="0" builtinId="0"/>
    <cellStyle name="Процентный" xfId="2"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4"/>
    <pageSetUpPr fitToPage="1"/>
  </sheetPr>
  <dimension ref="A1:IV197"/>
  <sheetViews>
    <sheetView tabSelected="1" zoomScale="70" zoomScaleNormal="70" zoomScaleSheetLayoutView="40" zoomScalePageLayoutView="40" workbookViewId="0">
      <selection sqref="A1:G1"/>
    </sheetView>
  </sheetViews>
  <sheetFormatPr defaultColWidth="9.109375" defaultRowHeight="21" x14ac:dyDescent="0.4"/>
  <cols>
    <col min="1" max="1" width="9.5546875" style="27" customWidth="1"/>
    <col min="2" max="2" width="71" style="129" customWidth="1"/>
    <col min="3" max="3" width="25" style="27" customWidth="1"/>
    <col min="4" max="4" width="19.88671875" style="27" customWidth="1"/>
    <col min="5" max="5" width="18.6640625" style="27" customWidth="1"/>
    <col min="6" max="7" width="16.6640625" style="27" customWidth="1"/>
    <col min="8" max="16384" width="9.109375" style="1"/>
  </cols>
  <sheetData>
    <row r="1" spans="1:7" ht="31.8" x14ac:dyDescent="0.3">
      <c r="A1" s="165" t="s">
        <v>85</v>
      </c>
      <c r="B1" s="165"/>
      <c r="C1" s="165"/>
      <c r="D1" s="165"/>
      <c r="E1" s="165"/>
      <c r="F1" s="165"/>
      <c r="G1" s="165"/>
    </row>
    <row r="2" spans="1:7" ht="22.5" customHeight="1" x14ac:dyDescent="0.3">
      <c r="A2" s="166" t="s">
        <v>168</v>
      </c>
      <c r="B2" s="166"/>
      <c r="C2" s="166"/>
      <c r="D2" s="166"/>
      <c r="E2" s="166"/>
      <c r="F2" s="166"/>
      <c r="G2" s="166"/>
    </row>
    <row r="3" spans="1:7" ht="22.5" customHeight="1" x14ac:dyDescent="0.3">
      <c r="A3" s="20"/>
      <c r="B3" s="20"/>
      <c r="C3" s="20"/>
      <c r="D3" s="20"/>
      <c r="E3" s="20"/>
      <c r="F3" s="20"/>
      <c r="G3" s="20"/>
    </row>
    <row r="4" spans="1:7" s="133" customFormat="1" ht="26.4" x14ac:dyDescent="0.55000000000000004">
      <c r="A4" s="131" t="s">
        <v>63</v>
      </c>
      <c r="B4" s="131" t="s">
        <v>64</v>
      </c>
      <c r="C4" s="132"/>
      <c r="D4" s="132"/>
      <c r="E4" s="132"/>
      <c r="F4" s="132"/>
      <c r="G4" s="132"/>
    </row>
    <row r="5" spans="1:7" ht="21.6" x14ac:dyDescent="0.3">
      <c r="A5" s="138" t="s">
        <v>116</v>
      </c>
      <c r="B5" s="185" t="s">
        <v>99</v>
      </c>
      <c r="C5" s="185"/>
      <c r="D5" s="185"/>
      <c r="E5" s="185"/>
      <c r="F5" s="185"/>
      <c r="G5" s="186"/>
    </row>
    <row r="6" spans="1:7" ht="49.5" customHeight="1" x14ac:dyDescent="0.3">
      <c r="A6" s="156" t="s">
        <v>182</v>
      </c>
      <c r="B6" s="157"/>
      <c r="C6" s="157"/>
      <c r="D6" s="157"/>
      <c r="E6" s="157"/>
      <c r="F6" s="157"/>
      <c r="G6" s="158"/>
    </row>
    <row r="7" spans="1:7" x14ac:dyDescent="0.3">
      <c r="A7" s="156" t="s">
        <v>183</v>
      </c>
      <c r="B7" s="157"/>
      <c r="C7" s="157"/>
      <c r="D7" s="157"/>
      <c r="E7" s="157"/>
      <c r="F7" s="157"/>
      <c r="G7" s="158"/>
    </row>
    <row r="8" spans="1:7" x14ac:dyDescent="0.3">
      <c r="A8" s="156" t="s">
        <v>184</v>
      </c>
      <c r="B8" s="157"/>
      <c r="C8" s="157"/>
      <c r="D8" s="157"/>
      <c r="E8" s="157"/>
      <c r="F8" s="157"/>
      <c r="G8" s="158"/>
    </row>
    <row r="9" spans="1:7" ht="43.5" customHeight="1" x14ac:dyDescent="0.3">
      <c r="A9" s="156" t="s">
        <v>185</v>
      </c>
      <c r="B9" s="157"/>
      <c r="C9" s="157"/>
      <c r="D9" s="157"/>
      <c r="E9" s="157"/>
      <c r="F9" s="157"/>
      <c r="G9" s="158"/>
    </row>
    <row r="10" spans="1:7" ht="28.5" customHeight="1" x14ac:dyDescent="0.3">
      <c r="A10" s="170" t="s">
        <v>186</v>
      </c>
      <c r="B10" s="171"/>
      <c r="C10" s="171"/>
      <c r="D10" s="171"/>
      <c r="E10" s="171"/>
      <c r="F10" s="171"/>
      <c r="G10" s="172"/>
    </row>
    <row r="11" spans="1:7" ht="26.25" customHeight="1" x14ac:dyDescent="0.3">
      <c r="A11" s="21" t="s">
        <v>115</v>
      </c>
      <c r="B11" s="185" t="s">
        <v>100</v>
      </c>
      <c r="C11" s="185"/>
      <c r="D11" s="185"/>
      <c r="E11" s="185"/>
      <c r="F11" s="185"/>
      <c r="G11" s="186"/>
    </row>
    <row r="12" spans="1:7" x14ac:dyDescent="0.3">
      <c r="A12" s="178" t="s">
        <v>133</v>
      </c>
      <c r="B12" s="179"/>
      <c r="C12" s="179"/>
      <c r="D12" s="179"/>
      <c r="E12" s="179"/>
      <c r="F12" s="179"/>
      <c r="G12" s="180"/>
    </row>
    <row r="13" spans="1:7" ht="48.75" customHeight="1" x14ac:dyDescent="0.3">
      <c r="A13" s="178" t="s">
        <v>187</v>
      </c>
      <c r="B13" s="179"/>
      <c r="C13" s="179"/>
      <c r="D13" s="179"/>
      <c r="E13" s="179"/>
      <c r="F13" s="179"/>
      <c r="G13" s="180"/>
    </row>
    <row r="14" spans="1:7" x14ac:dyDescent="0.3">
      <c r="A14" s="178" t="s">
        <v>134</v>
      </c>
      <c r="B14" s="179"/>
      <c r="C14" s="179"/>
      <c r="D14" s="179"/>
      <c r="E14" s="179"/>
      <c r="F14" s="179"/>
      <c r="G14" s="180"/>
    </row>
    <row r="15" spans="1:7" ht="138" customHeight="1" x14ac:dyDescent="0.3">
      <c r="A15" s="178" t="s">
        <v>169</v>
      </c>
      <c r="B15" s="179"/>
      <c r="C15" s="179"/>
      <c r="D15" s="179"/>
      <c r="E15" s="179"/>
      <c r="F15" s="179"/>
      <c r="G15" s="180"/>
    </row>
    <row r="16" spans="1:7" ht="19.5" customHeight="1" x14ac:dyDescent="0.3">
      <c r="A16" s="21" t="s">
        <v>98</v>
      </c>
      <c r="B16" s="185" t="s">
        <v>101</v>
      </c>
      <c r="C16" s="185"/>
      <c r="D16" s="185"/>
      <c r="E16" s="185"/>
      <c r="F16" s="185"/>
      <c r="G16" s="186"/>
    </row>
    <row r="17" spans="1:7" ht="26.25" customHeight="1" x14ac:dyDescent="0.3">
      <c r="A17" s="202" t="s">
        <v>135</v>
      </c>
      <c r="B17" s="203"/>
      <c r="C17" s="203"/>
      <c r="D17" s="203"/>
      <c r="E17" s="203"/>
      <c r="F17" s="203"/>
      <c r="G17" s="203"/>
    </row>
    <row r="18" spans="1:7" ht="22.5" customHeight="1" x14ac:dyDescent="0.3">
      <c r="A18" s="21" t="s">
        <v>170</v>
      </c>
      <c r="B18" s="187" t="s">
        <v>171</v>
      </c>
      <c r="C18" s="187"/>
      <c r="D18" s="187"/>
      <c r="E18" s="187"/>
      <c r="F18" s="187"/>
      <c r="G18" s="188"/>
    </row>
    <row r="19" spans="1:7" ht="22.5" customHeight="1" x14ac:dyDescent="0.3">
      <c r="A19" s="205" t="s">
        <v>136</v>
      </c>
      <c r="B19" s="205"/>
      <c r="C19" s="205"/>
      <c r="D19" s="205"/>
      <c r="E19" s="205"/>
      <c r="F19" s="205"/>
      <c r="G19" s="205"/>
    </row>
    <row r="20" spans="1:7" ht="12" customHeight="1" thickBot="1" x14ac:dyDescent="0.35">
      <c r="A20" s="22"/>
      <c r="B20" s="22"/>
      <c r="C20" s="22"/>
      <c r="D20" s="22"/>
      <c r="E20" s="22"/>
      <c r="F20" s="22"/>
      <c r="G20" s="22"/>
    </row>
    <row r="21" spans="1:7" ht="22.2" thickBot="1" x14ac:dyDescent="0.45">
      <c r="A21" s="23" t="s">
        <v>13</v>
      </c>
      <c r="B21" s="23" t="s">
        <v>61</v>
      </c>
      <c r="D21" s="233">
        <f>C93</f>
        <v>375924</v>
      </c>
      <c r="E21" s="25"/>
      <c r="F21" s="26"/>
    </row>
    <row r="22" spans="1:7" ht="21.6" thickBot="1" x14ac:dyDescent="0.45">
      <c r="A22" s="26" t="s">
        <v>0</v>
      </c>
      <c r="B22" s="26"/>
      <c r="D22" s="234"/>
      <c r="E22" s="25"/>
      <c r="F22" s="26"/>
    </row>
    <row r="23" spans="1:7" ht="54" customHeight="1" thickBot="1" x14ac:dyDescent="0.45">
      <c r="A23" s="206" t="s">
        <v>71</v>
      </c>
      <c r="B23" s="206"/>
      <c r="C23" s="207"/>
      <c r="D23" s="233">
        <f>D93</f>
        <v>350000</v>
      </c>
      <c r="E23" s="25"/>
      <c r="F23" s="26"/>
    </row>
    <row r="24" spans="1:7" ht="24.75" customHeight="1" thickBot="1" x14ac:dyDescent="0.45">
      <c r="A24" s="208" t="s">
        <v>72</v>
      </c>
      <c r="B24" s="208"/>
      <c r="C24" s="209"/>
      <c r="D24" s="233">
        <f>F93</f>
        <v>25924</v>
      </c>
      <c r="E24" s="25"/>
      <c r="F24" s="26"/>
    </row>
    <row r="25" spans="1:7" ht="27.75" customHeight="1" thickBot="1" x14ac:dyDescent="0.45">
      <c r="A25" s="206" t="s">
        <v>73</v>
      </c>
      <c r="B25" s="206"/>
      <c r="C25" s="207"/>
      <c r="D25" s="24"/>
      <c r="E25" s="25"/>
      <c r="F25" s="26"/>
    </row>
    <row r="26" spans="1:7" ht="15.75" hidden="1" customHeight="1" x14ac:dyDescent="0.4">
      <c r="A26" s="26"/>
      <c r="B26" s="26"/>
      <c r="C26" s="26"/>
      <c r="D26" s="26"/>
      <c r="E26" s="26"/>
      <c r="F26" s="26"/>
    </row>
    <row r="27" spans="1:7" ht="25.5" customHeight="1" x14ac:dyDescent="0.4">
      <c r="A27" s="26"/>
      <c r="B27" s="26" t="s">
        <v>19</v>
      </c>
      <c r="C27" s="26"/>
      <c r="D27" s="26"/>
      <c r="E27" s="26"/>
      <c r="F27" s="26"/>
    </row>
    <row r="28" spans="1:7" ht="25.5" customHeight="1" x14ac:dyDescent="0.3">
      <c r="A28" s="28" t="s">
        <v>104</v>
      </c>
      <c r="B28" s="212" t="s">
        <v>105</v>
      </c>
      <c r="C28" s="212"/>
      <c r="D28" s="212"/>
      <c r="E28" s="212"/>
      <c r="F28" s="212"/>
      <c r="G28" s="212"/>
    </row>
    <row r="29" spans="1:7" ht="25.5" customHeight="1" x14ac:dyDescent="0.3">
      <c r="A29" s="204" t="s">
        <v>138</v>
      </c>
      <c r="B29" s="204"/>
      <c r="C29" s="204"/>
      <c r="D29" s="204"/>
      <c r="E29" s="204"/>
      <c r="F29" s="204"/>
      <c r="G29" s="204"/>
    </row>
    <row r="30" spans="1:7" ht="25.5" customHeight="1" x14ac:dyDescent="0.3">
      <c r="A30" s="204" t="s">
        <v>139</v>
      </c>
      <c r="B30" s="204"/>
      <c r="C30" s="204"/>
      <c r="D30" s="204"/>
      <c r="E30" s="204"/>
      <c r="F30" s="204"/>
      <c r="G30" s="204"/>
    </row>
    <row r="31" spans="1:7" ht="25.5" customHeight="1" x14ac:dyDescent="0.3">
      <c r="A31" s="204" t="s">
        <v>140</v>
      </c>
      <c r="B31" s="204"/>
      <c r="C31" s="204"/>
      <c r="D31" s="204"/>
      <c r="E31" s="204"/>
      <c r="F31" s="204"/>
      <c r="G31" s="204"/>
    </row>
    <row r="32" spans="1:7" s="133" customFormat="1" ht="26.4" x14ac:dyDescent="0.55000000000000004">
      <c r="A32" s="134" t="s">
        <v>20</v>
      </c>
      <c r="B32" s="134" t="s">
        <v>62</v>
      </c>
      <c r="C32" s="134"/>
      <c r="D32" s="134"/>
      <c r="E32" s="134"/>
      <c r="F32" s="134"/>
      <c r="G32" s="132"/>
    </row>
    <row r="33" spans="1:7" ht="50.25" customHeight="1" x14ac:dyDescent="0.3">
      <c r="A33" s="173" t="s">
        <v>137</v>
      </c>
      <c r="B33" s="174"/>
      <c r="C33" s="174"/>
      <c r="D33" s="174"/>
      <c r="E33" s="174"/>
      <c r="F33" s="174"/>
      <c r="G33" s="175"/>
    </row>
    <row r="34" spans="1:7" ht="99" customHeight="1" x14ac:dyDescent="0.3">
      <c r="A34" s="176" t="s">
        <v>141</v>
      </c>
      <c r="B34" s="174"/>
      <c r="C34" s="174"/>
      <c r="D34" s="174"/>
      <c r="E34" s="174"/>
      <c r="F34" s="174"/>
      <c r="G34" s="177"/>
    </row>
    <row r="35" spans="1:7" ht="21.75" customHeight="1" x14ac:dyDescent="0.3">
      <c r="A35" s="145" t="s">
        <v>114</v>
      </c>
      <c r="B35" s="227" t="s">
        <v>102</v>
      </c>
      <c r="C35" s="227"/>
      <c r="D35" s="227"/>
      <c r="E35" s="227"/>
      <c r="F35" s="227"/>
      <c r="G35" s="228"/>
    </row>
    <row r="36" spans="1:7" ht="176.25" customHeight="1" x14ac:dyDescent="0.3">
      <c r="A36" s="189" t="s">
        <v>179</v>
      </c>
      <c r="B36" s="190"/>
      <c r="C36" s="190"/>
      <c r="D36" s="190"/>
      <c r="E36" s="190"/>
      <c r="F36" s="190"/>
      <c r="G36" s="191"/>
    </row>
    <row r="37" spans="1:7" ht="138" customHeight="1" x14ac:dyDescent="0.3">
      <c r="A37" s="220" t="s">
        <v>180</v>
      </c>
      <c r="B37" s="221"/>
      <c r="C37" s="221"/>
      <c r="D37" s="221"/>
      <c r="E37" s="221"/>
      <c r="F37" s="221"/>
      <c r="G37" s="222"/>
    </row>
    <row r="38" spans="1:7" ht="252" customHeight="1" x14ac:dyDescent="0.3">
      <c r="A38" s="223" t="s">
        <v>181</v>
      </c>
      <c r="B38" s="224"/>
      <c r="C38" s="224"/>
      <c r="D38" s="224"/>
      <c r="E38" s="224"/>
      <c r="F38" s="224"/>
      <c r="G38" s="225"/>
    </row>
    <row r="39" spans="1:7" ht="9" customHeight="1" x14ac:dyDescent="0.3">
      <c r="A39" s="226"/>
      <c r="B39" s="226"/>
      <c r="C39" s="226"/>
      <c r="D39" s="226"/>
      <c r="E39" s="226"/>
      <c r="F39" s="226"/>
      <c r="G39" s="226"/>
    </row>
    <row r="40" spans="1:7" ht="30" customHeight="1" x14ac:dyDescent="0.3">
      <c r="A40" s="210" t="s">
        <v>103</v>
      </c>
      <c r="B40" s="210"/>
      <c r="C40" s="211"/>
      <c r="D40" s="29">
        <f>D175</f>
        <v>270000</v>
      </c>
      <c r="E40" s="140"/>
      <c r="F40" s="140"/>
      <c r="G40" s="140"/>
    </row>
    <row r="41" spans="1:7" ht="24.75" customHeight="1" x14ac:dyDescent="0.3">
      <c r="A41" s="168" t="s">
        <v>142</v>
      </c>
      <c r="B41" s="168"/>
      <c r="C41" s="168"/>
      <c r="D41" s="168"/>
      <c r="E41" s="168"/>
      <c r="F41" s="168"/>
      <c r="G41" s="168"/>
    </row>
    <row r="42" spans="1:7" ht="24.75" customHeight="1" x14ac:dyDescent="0.3">
      <c r="A42" s="169" t="s">
        <v>178</v>
      </c>
      <c r="B42" s="169"/>
      <c r="C42" s="169"/>
      <c r="D42" s="169"/>
      <c r="E42" s="169"/>
      <c r="F42" s="169"/>
      <c r="G42" s="169"/>
    </row>
    <row r="43" spans="1:7" ht="22.5" customHeight="1" x14ac:dyDescent="0.3">
      <c r="A43" s="183" t="s">
        <v>144</v>
      </c>
      <c r="B43" s="183"/>
      <c r="C43" s="183"/>
      <c r="D43" s="183"/>
      <c r="E43" s="183"/>
      <c r="F43" s="184"/>
      <c r="G43" s="30"/>
    </row>
    <row r="44" spans="1:7" ht="147" customHeight="1" x14ac:dyDescent="0.3">
      <c r="A44" s="181" t="s">
        <v>143</v>
      </c>
      <c r="B44" s="181"/>
      <c r="C44" s="181"/>
      <c r="D44" s="181"/>
      <c r="E44" s="181"/>
      <c r="F44" s="181"/>
      <c r="G44" s="181"/>
    </row>
    <row r="45" spans="1:7" ht="11.25" customHeight="1" x14ac:dyDescent="0.3">
      <c r="A45" s="182"/>
      <c r="B45" s="182"/>
      <c r="C45" s="182"/>
      <c r="D45" s="182"/>
      <c r="E45" s="182"/>
      <c r="F45" s="182"/>
      <c r="G45" s="182"/>
    </row>
    <row r="46" spans="1:7" s="133" customFormat="1" ht="21" customHeight="1" x14ac:dyDescent="0.55000000000000004">
      <c r="A46" s="167" t="s">
        <v>21</v>
      </c>
      <c r="B46" s="167"/>
      <c r="C46" s="167"/>
      <c r="D46" s="167"/>
      <c r="E46" s="167"/>
      <c r="F46" s="167"/>
      <c r="G46" s="132"/>
    </row>
    <row r="47" spans="1:7" ht="18.75" customHeight="1" x14ac:dyDescent="0.3">
      <c r="A47" s="31" t="s">
        <v>107</v>
      </c>
      <c r="B47" s="213" t="s">
        <v>106</v>
      </c>
      <c r="C47" s="213"/>
      <c r="D47" s="213"/>
      <c r="E47" s="213"/>
      <c r="F47" s="213"/>
      <c r="G47" s="213"/>
    </row>
    <row r="48" spans="1:7" ht="18.75" customHeight="1" x14ac:dyDescent="0.3">
      <c r="A48" s="214" t="s">
        <v>154</v>
      </c>
      <c r="B48" s="215"/>
      <c r="C48" s="215"/>
      <c r="D48" s="215"/>
      <c r="E48" s="215"/>
      <c r="F48" s="215"/>
      <c r="G48" s="216"/>
    </row>
    <row r="49" spans="1:7" ht="18.75" customHeight="1" x14ac:dyDescent="0.3">
      <c r="A49" s="217" t="s">
        <v>155</v>
      </c>
      <c r="B49" s="218"/>
      <c r="C49" s="218"/>
      <c r="D49" s="218"/>
      <c r="E49" s="218"/>
      <c r="F49" s="218"/>
      <c r="G49" s="219"/>
    </row>
    <row r="50" spans="1:7" ht="18.75" customHeight="1" x14ac:dyDescent="0.3">
      <c r="A50" s="217" t="s">
        <v>156</v>
      </c>
      <c r="B50" s="218"/>
      <c r="C50" s="218"/>
      <c r="D50" s="218"/>
      <c r="E50" s="218"/>
      <c r="F50" s="218"/>
      <c r="G50" s="219"/>
    </row>
    <row r="51" spans="1:7" ht="18.75" customHeight="1" x14ac:dyDescent="0.3">
      <c r="A51" s="217" t="s">
        <v>157</v>
      </c>
      <c r="B51" s="218"/>
      <c r="C51" s="218"/>
      <c r="D51" s="218"/>
      <c r="E51" s="218"/>
      <c r="F51" s="218"/>
      <c r="G51" s="219"/>
    </row>
    <row r="52" spans="1:7" ht="18.75" customHeight="1" x14ac:dyDescent="0.3">
      <c r="A52" s="217" t="s">
        <v>158</v>
      </c>
      <c r="B52" s="218"/>
      <c r="C52" s="218"/>
      <c r="D52" s="218"/>
      <c r="E52" s="218"/>
      <c r="F52" s="218"/>
      <c r="G52" s="219"/>
    </row>
    <row r="53" spans="1:7" ht="18.75" customHeight="1" x14ac:dyDescent="0.3">
      <c r="A53" s="217" t="s">
        <v>159</v>
      </c>
      <c r="B53" s="218"/>
      <c r="C53" s="218"/>
      <c r="D53" s="218"/>
      <c r="E53" s="218"/>
      <c r="F53" s="218"/>
      <c r="G53" s="219"/>
    </row>
    <row r="54" spans="1:7" ht="13.5" hidden="1" customHeight="1" x14ac:dyDescent="0.3">
      <c r="A54" s="217"/>
      <c r="B54" s="218"/>
      <c r="C54" s="218"/>
      <c r="D54" s="218"/>
      <c r="E54" s="218"/>
      <c r="F54" s="218"/>
      <c r="G54" s="219"/>
    </row>
    <row r="55" spans="1:7" ht="8.25" hidden="1" customHeight="1" x14ac:dyDescent="0.3">
      <c r="A55" s="217"/>
      <c r="B55" s="218"/>
      <c r="C55" s="218"/>
      <c r="D55" s="218"/>
      <c r="E55" s="218"/>
      <c r="F55" s="218"/>
      <c r="G55" s="219"/>
    </row>
    <row r="56" spans="1:7" ht="23.25" customHeight="1" x14ac:dyDescent="0.3">
      <c r="A56" s="217" t="s">
        <v>160</v>
      </c>
      <c r="B56" s="218"/>
      <c r="C56" s="218"/>
      <c r="D56" s="218"/>
      <c r="E56" s="218"/>
      <c r="F56" s="218"/>
      <c r="G56" s="219"/>
    </row>
    <row r="57" spans="1:7" ht="23.25" customHeight="1" x14ac:dyDescent="0.3">
      <c r="A57" s="217" t="s">
        <v>161</v>
      </c>
      <c r="B57" s="218"/>
      <c r="C57" s="218"/>
      <c r="D57" s="218"/>
      <c r="E57" s="218"/>
      <c r="F57" s="218"/>
      <c r="G57" s="219"/>
    </row>
    <row r="58" spans="1:7" ht="23.25" customHeight="1" x14ac:dyDescent="0.3">
      <c r="A58" s="217" t="s">
        <v>162</v>
      </c>
      <c r="B58" s="218"/>
      <c r="C58" s="218"/>
      <c r="D58" s="218"/>
      <c r="E58" s="218"/>
      <c r="F58" s="218"/>
      <c r="G58" s="219"/>
    </row>
    <row r="59" spans="1:7" ht="23.25" customHeight="1" x14ac:dyDescent="0.3">
      <c r="A59" s="217" t="s">
        <v>163</v>
      </c>
      <c r="B59" s="218"/>
      <c r="C59" s="218"/>
      <c r="D59" s="218"/>
      <c r="E59" s="218"/>
      <c r="F59" s="218"/>
      <c r="G59" s="219"/>
    </row>
    <row r="60" spans="1:7" ht="23.25" customHeight="1" x14ac:dyDescent="0.3">
      <c r="A60" s="229" t="s">
        <v>164</v>
      </c>
      <c r="B60" s="230"/>
      <c r="C60" s="230"/>
      <c r="D60" s="230"/>
      <c r="E60" s="230"/>
      <c r="F60" s="230"/>
      <c r="G60" s="231"/>
    </row>
    <row r="61" spans="1:7" ht="24.75" customHeight="1" x14ac:dyDescent="0.45">
      <c r="A61" s="32" t="s">
        <v>108</v>
      </c>
      <c r="B61" s="232" t="s">
        <v>109</v>
      </c>
      <c r="C61" s="232"/>
      <c r="D61" s="232"/>
      <c r="E61" s="232"/>
      <c r="F61" s="232"/>
      <c r="G61" s="232"/>
    </row>
    <row r="62" spans="1:7" ht="48" customHeight="1" x14ac:dyDescent="0.3">
      <c r="A62" s="147" t="s">
        <v>172</v>
      </c>
      <c r="B62" s="148"/>
      <c r="C62" s="148"/>
      <c r="D62" s="148"/>
      <c r="E62" s="148"/>
      <c r="F62" s="148"/>
      <c r="G62" s="149"/>
    </row>
    <row r="63" spans="1:7" ht="216" customHeight="1" x14ac:dyDescent="0.3">
      <c r="A63" s="150" t="s">
        <v>166</v>
      </c>
      <c r="B63" s="151"/>
      <c r="C63" s="151"/>
      <c r="D63" s="151"/>
      <c r="E63" s="151"/>
      <c r="F63" s="151"/>
      <c r="G63" s="152"/>
    </row>
    <row r="64" spans="1:7" ht="127.5" customHeight="1" x14ac:dyDescent="0.3">
      <c r="A64" s="153" t="s">
        <v>165</v>
      </c>
      <c r="B64" s="154"/>
      <c r="C64" s="154"/>
      <c r="D64" s="154"/>
      <c r="E64" s="154"/>
      <c r="F64" s="154"/>
      <c r="G64" s="155"/>
    </row>
    <row r="65" spans="1:10" ht="49.5" customHeight="1" x14ac:dyDescent="0.3">
      <c r="A65" s="160" t="s">
        <v>70</v>
      </c>
      <c r="B65" s="160"/>
      <c r="C65" s="33" t="s">
        <v>16</v>
      </c>
      <c r="D65" s="33" t="s">
        <v>17</v>
      </c>
      <c r="E65" s="33" t="s">
        <v>14</v>
      </c>
      <c r="F65" s="33" t="s">
        <v>15</v>
      </c>
      <c r="G65" s="33" t="s">
        <v>14</v>
      </c>
    </row>
    <row r="66" spans="1:10" ht="27" customHeight="1" x14ac:dyDescent="0.3">
      <c r="A66" s="34">
        <v>1</v>
      </c>
      <c r="B66" s="35" t="s">
        <v>177</v>
      </c>
      <c r="C66" s="36"/>
      <c r="D66" s="37"/>
      <c r="E66" s="38">
        <f>C66*D66</f>
        <v>0</v>
      </c>
      <c r="F66" s="38">
        <f>E66*0.34</f>
        <v>0</v>
      </c>
      <c r="G66" s="39">
        <f>E66+F66</f>
        <v>0</v>
      </c>
    </row>
    <row r="67" spans="1:10" ht="21.75" customHeight="1" x14ac:dyDescent="0.3">
      <c r="A67" s="35"/>
      <c r="B67" s="35" t="s">
        <v>69</v>
      </c>
      <c r="C67" s="35"/>
      <c r="D67" s="35"/>
      <c r="E67" s="35"/>
      <c r="F67" s="35"/>
      <c r="G67" s="39">
        <f>G66</f>
        <v>0</v>
      </c>
    </row>
    <row r="68" spans="1:10" ht="21.75" customHeight="1" x14ac:dyDescent="0.3">
      <c r="A68" s="25"/>
      <c r="B68" s="25"/>
      <c r="C68" s="25"/>
      <c r="D68" s="25"/>
      <c r="E68" s="25"/>
      <c r="F68" s="25"/>
      <c r="G68" s="25"/>
      <c r="H68" s="16"/>
      <c r="I68" s="16"/>
      <c r="J68" s="16"/>
    </row>
    <row r="69" spans="1:10" ht="21.6" x14ac:dyDescent="0.45">
      <c r="A69" s="40" t="s">
        <v>1</v>
      </c>
      <c r="B69" s="41" t="s">
        <v>77</v>
      </c>
    </row>
    <row r="70" spans="1:10" ht="273.60000000000002" customHeight="1" x14ac:dyDescent="0.3">
      <c r="A70" s="156" t="s">
        <v>173</v>
      </c>
      <c r="B70" s="157"/>
      <c r="C70" s="157"/>
      <c r="D70" s="157"/>
      <c r="E70" s="157"/>
      <c r="F70" s="157"/>
      <c r="G70" s="158"/>
    </row>
    <row r="71" spans="1:10" ht="46.5" customHeight="1" x14ac:dyDescent="0.3">
      <c r="A71" s="156" t="s">
        <v>174</v>
      </c>
      <c r="B71" s="157"/>
      <c r="C71" s="157"/>
      <c r="D71" s="157"/>
      <c r="E71" s="157"/>
      <c r="F71" s="157"/>
      <c r="G71" s="158"/>
    </row>
    <row r="72" spans="1:10" ht="48" customHeight="1" x14ac:dyDescent="0.3">
      <c r="A72" s="156" t="s">
        <v>153</v>
      </c>
      <c r="B72" s="157"/>
      <c r="C72" s="157"/>
      <c r="D72" s="157"/>
      <c r="E72" s="157"/>
      <c r="F72" s="157"/>
      <c r="G72" s="158"/>
    </row>
    <row r="73" spans="1:10" ht="28.5" customHeight="1" x14ac:dyDescent="0.3">
      <c r="A73" s="156" t="s">
        <v>167</v>
      </c>
      <c r="B73" s="157"/>
      <c r="C73" s="157"/>
      <c r="D73" s="157"/>
      <c r="E73" s="157"/>
      <c r="F73" s="157"/>
      <c r="G73" s="158"/>
    </row>
    <row r="74" spans="1:10" ht="32.25" customHeight="1" x14ac:dyDescent="0.3">
      <c r="A74" s="156" t="s">
        <v>145</v>
      </c>
      <c r="B74" s="157"/>
      <c r="C74" s="157"/>
      <c r="D74" s="157"/>
      <c r="E74" s="157"/>
      <c r="F74" s="157"/>
      <c r="G74" s="158"/>
    </row>
    <row r="75" spans="1:10" ht="18.75" customHeight="1" x14ac:dyDescent="0.3">
      <c r="A75" s="42"/>
      <c r="B75" s="42"/>
      <c r="C75" s="42"/>
      <c r="D75" s="42"/>
      <c r="E75" s="42"/>
      <c r="F75" s="42"/>
      <c r="G75" s="42"/>
    </row>
    <row r="76" spans="1:10" s="133" customFormat="1" ht="26.4" x14ac:dyDescent="0.55000000000000004">
      <c r="A76" s="132">
        <v>4</v>
      </c>
      <c r="B76" s="161" t="s">
        <v>65</v>
      </c>
      <c r="C76" s="161"/>
      <c r="D76" s="135"/>
      <c r="E76" s="135"/>
      <c r="F76" s="135"/>
      <c r="G76" s="135"/>
    </row>
    <row r="77" spans="1:10" ht="21.6" x14ac:dyDescent="0.45">
      <c r="A77" s="159" t="s">
        <v>23</v>
      </c>
      <c r="B77" s="159"/>
      <c r="C77" s="159"/>
      <c r="D77" s="159"/>
      <c r="E77" s="159"/>
      <c r="F77" s="159"/>
      <c r="G77" s="159"/>
    </row>
    <row r="78" spans="1:10" s="4" customFormat="1" x14ac:dyDescent="0.4">
      <c r="A78" s="43"/>
      <c r="B78" s="43"/>
      <c r="C78" s="44" t="s">
        <v>24</v>
      </c>
      <c r="D78" s="43"/>
      <c r="E78" s="43"/>
      <c r="F78" s="43"/>
      <c r="G78" s="43"/>
    </row>
    <row r="79" spans="1:10" s="3" customFormat="1" ht="40.799999999999997" x14ac:dyDescent="0.35">
      <c r="A79" s="45" t="s">
        <v>35</v>
      </c>
      <c r="B79" s="46" t="s">
        <v>2</v>
      </c>
      <c r="C79" s="46" t="s">
        <v>22</v>
      </c>
      <c r="D79" s="47"/>
      <c r="E79" s="47"/>
      <c r="F79" s="47"/>
      <c r="G79" s="47"/>
    </row>
    <row r="80" spans="1:10" s="5" customFormat="1" x14ac:dyDescent="0.4">
      <c r="A80" s="48">
        <v>1</v>
      </c>
      <c r="B80" s="48">
        <v>2</v>
      </c>
      <c r="C80" s="48">
        <v>3</v>
      </c>
      <c r="D80" s="49"/>
      <c r="E80" s="49"/>
      <c r="F80" s="49"/>
      <c r="G80" s="49"/>
    </row>
    <row r="81" spans="1:256" s="5" customFormat="1" x14ac:dyDescent="0.4">
      <c r="A81" s="46">
        <v>1</v>
      </c>
      <c r="B81" s="50"/>
      <c r="C81" s="51"/>
      <c r="D81" s="49"/>
      <c r="E81" s="49"/>
      <c r="F81" s="49"/>
      <c r="G81" s="49"/>
    </row>
    <row r="82" spans="1:256" s="4" customFormat="1" x14ac:dyDescent="0.35">
      <c r="A82" s="53"/>
      <c r="B82" s="54" t="s">
        <v>3</v>
      </c>
      <c r="C82" s="55">
        <f>SUM(C81:C81)</f>
        <v>0</v>
      </c>
      <c r="D82" s="56"/>
      <c r="E82" s="56"/>
      <c r="F82" s="56"/>
      <c r="G82" s="56"/>
    </row>
    <row r="83" spans="1:256" s="5" customFormat="1" ht="17.25" customHeight="1" x14ac:dyDescent="0.4">
      <c r="A83" s="49"/>
      <c r="B83" s="57"/>
      <c r="C83" s="57"/>
      <c r="D83" s="49"/>
      <c r="E83" s="49"/>
      <c r="F83" s="49"/>
      <c r="G83" s="49"/>
    </row>
    <row r="84" spans="1:256" s="6" customFormat="1" ht="21.6" x14ac:dyDescent="0.45">
      <c r="A84" s="159" t="s">
        <v>25</v>
      </c>
      <c r="B84" s="159"/>
      <c r="C84" s="159"/>
      <c r="D84" s="159"/>
      <c r="E84" s="159"/>
      <c r="F84" s="159"/>
      <c r="G84" s="159"/>
      <c r="H84" s="146"/>
      <c r="I84" s="146"/>
      <c r="J84" s="146"/>
      <c r="K84" s="146"/>
      <c r="L84" s="146"/>
      <c r="M84" s="146"/>
      <c r="N84" s="146"/>
      <c r="O84" s="146"/>
      <c r="P84" s="146"/>
      <c r="Q84" s="146"/>
      <c r="R84" s="146"/>
      <c r="S84" s="146"/>
      <c r="T84" s="146"/>
      <c r="U84" s="146"/>
      <c r="V84" s="146"/>
      <c r="W84" s="146"/>
      <c r="X84" s="146"/>
      <c r="Y84" s="146"/>
      <c r="Z84" s="146"/>
      <c r="AA84" s="146"/>
      <c r="AB84" s="146"/>
      <c r="AC84" s="146"/>
      <c r="AD84" s="146"/>
      <c r="AE84" s="146"/>
      <c r="AF84" s="146"/>
      <c r="AG84" s="146"/>
      <c r="AH84" s="146"/>
      <c r="AI84" s="146"/>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6"/>
      <c r="BI84" s="146"/>
      <c r="BJ84" s="146"/>
      <c r="BK84" s="146"/>
      <c r="BL84" s="146"/>
      <c r="BM84" s="146"/>
      <c r="BN84" s="146"/>
      <c r="BO84" s="146"/>
      <c r="BP84" s="146"/>
      <c r="BQ84" s="146"/>
      <c r="BR84" s="146"/>
      <c r="BS84" s="146"/>
      <c r="BT84" s="146"/>
      <c r="BU84" s="146"/>
      <c r="BV84" s="146"/>
      <c r="BW84" s="146"/>
      <c r="BX84" s="146"/>
      <c r="BY84" s="146"/>
      <c r="BZ84" s="146"/>
      <c r="CA84" s="146"/>
      <c r="CB84" s="146"/>
      <c r="CC84" s="146"/>
      <c r="CD84" s="146"/>
      <c r="CE84" s="146"/>
      <c r="CF84" s="146"/>
      <c r="CG84" s="146"/>
      <c r="CH84" s="146"/>
      <c r="CI84" s="146"/>
      <c r="CJ84" s="146"/>
      <c r="CK84" s="146"/>
      <c r="CL84" s="146"/>
      <c r="CM84" s="146"/>
      <c r="CN84" s="146"/>
      <c r="CO84" s="146"/>
      <c r="CP84" s="146"/>
      <c r="CQ84" s="146"/>
      <c r="CR84" s="146"/>
      <c r="CS84" s="146"/>
      <c r="CT84" s="146"/>
      <c r="CU84" s="146"/>
      <c r="CV84" s="146"/>
      <c r="CW84" s="146"/>
      <c r="CX84" s="146"/>
      <c r="CY84" s="146"/>
      <c r="CZ84" s="146"/>
      <c r="DA84" s="146"/>
      <c r="DB84" s="146"/>
      <c r="DC84" s="146"/>
      <c r="DD84" s="146"/>
      <c r="DE84" s="146"/>
      <c r="DF84" s="146"/>
      <c r="DG84" s="146"/>
      <c r="DH84" s="146"/>
      <c r="DI84" s="146"/>
      <c r="DJ84" s="146"/>
      <c r="DK84" s="146"/>
      <c r="DL84" s="146"/>
      <c r="DM84" s="146"/>
      <c r="DN84" s="146"/>
      <c r="DO84" s="146"/>
      <c r="DP84" s="146"/>
      <c r="DQ84" s="146"/>
      <c r="DR84" s="146"/>
      <c r="DS84" s="146"/>
      <c r="DT84" s="146"/>
      <c r="DU84" s="146"/>
      <c r="DV84" s="146"/>
      <c r="DW84" s="146"/>
      <c r="DX84" s="146"/>
      <c r="DY84" s="146"/>
      <c r="DZ84" s="146"/>
      <c r="EA84" s="146"/>
      <c r="EB84" s="146"/>
      <c r="EC84" s="146"/>
      <c r="ED84" s="146"/>
      <c r="EE84" s="146"/>
      <c r="EF84" s="146"/>
      <c r="EG84" s="146"/>
      <c r="EH84" s="146"/>
      <c r="EI84" s="146"/>
      <c r="EJ84" s="146"/>
      <c r="EK84" s="146"/>
      <c r="EL84" s="146"/>
      <c r="EM84" s="146"/>
      <c r="EN84" s="146"/>
      <c r="EO84" s="146"/>
      <c r="EP84" s="146"/>
      <c r="EQ84" s="146"/>
      <c r="ER84" s="146"/>
      <c r="ES84" s="146"/>
      <c r="ET84" s="146"/>
      <c r="EU84" s="146"/>
      <c r="EV84" s="146"/>
      <c r="EW84" s="146"/>
      <c r="EX84" s="146"/>
      <c r="EY84" s="146"/>
      <c r="EZ84" s="146"/>
      <c r="FA84" s="146"/>
      <c r="FB84" s="146"/>
      <c r="FC84" s="146"/>
      <c r="FD84" s="146"/>
      <c r="FE84" s="146"/>
      <c r="FF84" s="146"/>
      <c r="FG84" s="146"/>
      <c r="FH84" s="146"/>
      <c r="FI84" s="146"/>
      <c r="FJ84" s="146"/>
      <c r="FK84" s="146"/>
      <c r="FL84" s="146"/>
      <c r="FM84" s="146"/>
      <c r="FN84" s="146"/>
      <c r="FO84" s="146"/>
      <c r="FP84" s="146"/>
      <c r="FQ84" s="146"/>
      <c r="FR84" s="146"/>
      <c r="FS84" s="146"/>
      <c r="FT84" s="146"/>
      <c r="FU84" s="146"/>
      <c r="FV84" s="146"/>
      <c r="FW84" s="146"/>
      <c r="FX84" s="146"/>
      <c r="FY84" s="146"/>
      <c r="FZ84" s="146"/>
      <c r="GA84" s="146"/>
      <c r="GB84" s="146"/>
      <c r="GC84" s="146"/>
      <c r="GD84" s="146"/>
      <c r="GE84" s="146"/>
      <c r="GF84" s="146"/>
      <c r="GG84" s="146"/>
      <c r="GH84" s="146"/>
      <c r="GI84" s="146"/>
      <c r="GJ84" s="146"/>
      <c r="GK84" s="146"/>
      <c r="GL84" s="146"/>
      <c r="GM84" s="146"/>
      <c r="GN84" s="146"/>
      <c r="GO84" s="146"/>
      <c r="GP84" s="146"/>
      <c r="GQ84" s="146"/>
      <c r="GR84" s="146"/>
      <c r="GS84" s="146"/>
      <c r="GT84" s="146"/>
      <c r="GU84" s="146"/>
      <c r="GV84" s="146"/>
      <c r="GW84" s="146"/>
      <c r="GX84" s="146"/>
      <c r="GY84" s="146"/>
      <c r="GZ84" s="146"/>
      <c r="HA84" s="146"/>
      <c r="HB84" s="146"/>
      <c r="HC84" s="146"/>
      <c r="HD84" s="146"/>
      <c r="HE84" s="146"/>
      <c r="HF84" s="146"/>
      <c r="HG84" s="146"/>
      <c r="HH84" s="146"/>
      <c r="HI84" s="146"/>
      <c r="HJ84" s="146"/>
      <c r="HK84" s="146"/>
      <c r="HL84" s="146"/>
      <c r="HM84" s="146"/>
      <c r="HN84" s="146"/>
      <c r="HO84" s="146"/>
      <c r="HP84" s="146"/>
      <c r="HQ84" s="146"/>
      <c r="HR84" s="146"/>
      <c r="HS84" s="146"/>
      <c r="HT84" s="146"/>
      <c r="HU84" s="146"/>
      <c r="HV84" s="146"/>
      <c r="HW84" s="146"/>
      <c r="HX84" s="146"/>
      <c r="HY84" s="146"/>
      <c r="HZ84" s="146"/>
      <c r="IA84" s="146"/>
      <c r="IB84" s="146"/>
      <c r="IC84" s="146"/>
      <c r="ID84" s="146"/>
      <c r="IE84" s="146"/>
      <c r="IF84" s="146"/>
      <c r="IG84" s="146"/>
      <c r="IH84" s="146"/>
      <c r="II84" s="146"/>
      <c r="IJ84" s="146"/>
      <c r="IK84" s="146"/>
      <c r="IL84" s="146"/>
      <c r="IM84" s="146"/>
      <c r="IN84" s="146"/>
      <c r="IO84" s="146"/>
      <c r="IP84" s="146"/>
      <c r="IQ84" s="146"/>
      <c r="IR84" s="146"/>
      <c r="IS84" s="146"/>
      <c r="IT84" s="146"/>
      <c r="IU84" s="146"/>
      <c r="IV84" s="146"/>
    </row>
    <row r="85" spans="1:256" s="4" customFormat="1" x14ac:dyDescent="0.4">
      <c r="A85" s="58"/>
      <c r="B85" s="58"/>
      <c r="C85" s="58"/>
      <c r="D85" s="59" t="s">
        <v>27</v>
      </c>
      <c r="E85" s="58"/>
      <c r="F85" s="56"/>
      <c r="G85" s="56"/>
    </row>
    <row r="86" spans="1:256" s="4" customFormat="1" ht="20.399999999999999" x14ac:dyDescent="0.35">
      <c r="A86" s="163" t="s">
        <v>35</v>
      </c>
      <c r="B86" s="163" t="s">
        <v>4</v>
      </c>
      <c r="C86" s="163" t="s">
        <v>22</v>
      </c>
      <c r="D86" s="192" t="s">
        <v>26</v>
      </c>
      <c r="E86" s="192"/>
      <c r="F86" s="192"/>
      <c r="G86" s="56"/>
    </row>
    <row r="87" spans="1:256" s="4" customFormat="1" ht="123" x14ac:dyDescent="0.35">
      <c r="A87" s="164"/>
      <c r="B87" s="164"/>
      <c r="C87" s="164"/>
      <c r="D87" s="46" t="s">
        <v>81</v>
      </c>
      <c r="E87" s="46" t="s">
        <v>110</v>
      </c>
      <c r="F87" s="46" t="s">
        <v>80</v>
      </c>
      <c r="G87" s="56"/>
    </row>
    <row r="88" spans="1:256" s="4" customFormat="1" x14ac:dyDescent="0.35">
      <c r="A88" s="60">
        <v>1</v>
      </c>
      <c r="B88" s="61">
        <v>2</v>
      </c>
      <c r="C88" s="61">
        <v>3</v>
      </c>
      <c r="D88" s="61">
        <v>4</v>
      </c>
      <c r="E88" s="61">
        <v>5</v>
      </c>
      <c r="F88" s="61">
        <v>6</v>
      </c>
      <c r="G88" s="56"/>
    </row>
    <row r="89" spans="1:256" s="4" customFormat="1" ht="46.5" customHeight="1" x14ac:dyDescent="0.35">
      <c r="A89" s="46">
        <v>1</v>
      </c>
      <c r="B89" s="86" t="s">
        <v>146</v>
      </c>
      <c r="C89" s="63">
        <f>C117</f>
        <v>1400</v>
      </c>
      <c r="D89" s="51"/>
      <c r="E89" s="62">
        <f>IF(D89=0,0,D89/$D$93)</f>
        <v>0</v>
      </c>
      <c r="F89" s="63">
        <f t="shared" ref="F89" si="0">C89-D89</f>
        <v>1400</v>
      </c>
      <c r="G89" s="56"/>
    </row>
    <row r="90" spans="1:256" s="4" customFormat="1" ht="46.5" customHeight="1" x14ac:dyDescent="0.35">
      <c r="A90" s="46">
        <v>2</v>
      </c>
      <c r="B90" s="50" t="s">
        <v>91</v>
      </c>
      <c r="C90" s="63">
        <f>D110</f>
        <v>350784</v>
      </c>
      <c r="D90" s="51">
        <v>350000</v>
      </c>
      <c r="E90" s="62">
        <f>IF(D90=0,0,D90/$D$93)</f>
        <v>1</v>
      </c>
      <c r="F90" s="63">
        <f t="shared" ref="F90:F92" si="1">C90-D90</f>
        <v>784</v>
      </c>
      <c r="G90" s="56"/>
    </row>
    <row r="91" spans="1:256" s="4" customFormat="1" ht="46.5" customHeight="1" x14ac:dyDescent="0.35">
      <c r="A91" s="141">
        <v>3</v>
      </c>
      <c r="B91" s="50" t="s">
        <v>28</v>
      </c>
      <c r="C91" s="63">
        <f>F143</f>
        <v>18740</v>
      </c>
      <c r="D91" s="51"/>
      <c r="E91" s="62">
        <f>IF(D91=0,0,D91/$D$93)</f>
        <v>0</v>
      </c>
      <c r="F91" s="63">
        <f t="shared" si="1"/>
        <v>18740</v>
      </c>
      <c r="G91" s="56"/>
    </row>
    <row r="92" spans="1:256" s="4" customFormat="1" ht="46.5" customHeight="1" x14ac:dyDescent="0.35">
      <c r="A92" s="141">
        <v>4</v>
      </c>
      <c r="B92" s="50" t="s">
        <v>74</v>
      </c>
      <c r="C92" s="63">
        <f>C120-C117</f>
        <v>5000</v>
      </c>
      <c r="D92" s="51"/>
      <c r="E92" s="62">
        <f>IF(D92=0,0,D92/$D$93)</f>
        <v>0</v>
      </c>
      <c r="F92" s="63">
        <f t="shared" si="1"/>
        <v>5000</v>
      </c>
      <c r="G92" s="56"/>
    </row>
    <row r="93" spans="1:256" s="3" customFormat="1" ht="46.5" customHeight="1" x14ac:dyDescent="0.25">
      <c r="A93" s="64"/>
      <c r="B93" s="52" t="s">
        <v>6</v>
      </c>
      <c r="C93" s="63">
        <f>SUM(C89:C92)</f>
        <v>375924</v>
      </c>
      <c r="D93" s="63">
        <f>SUM(D89:D92)</f>
        <v>350000</v>
      </c>
      <c r="E93" s="62">
        <v>1</v>
      </c>
      <c r="F93" s="63">
        <f>SUM(F89:F92)</f>
        <v>25924</v>
      </c>
      <c r="G93" s="47"/>
    </row>
    <row r="94" spans="1:256" s="7" customFormat="1" ht="15.75" customHeight="1" x14ac:dyDescent="0.25">
      <c r="A94" s="65"/>
      <c r="B94" s="65"/>
      <c r="C94" s="65"/>
      <c r="D94" s="65"/>
      <c r="E94" s="65"/>
      <c r="F94" s="65"/>
      <c r="G94" s="65"/>
    </row>
    <row r="95" spans="1:256" s="7" customFormat="1" ht="20.399999999999999" x14ac:dyDescent="0.25">
      <c r="A95" s="66"/>
      <c r="B95" s="162" t="s">
        <v>176</v>
      </c>
      <c r="C95" s="162"/>
      <c r="D95" s="162"/>
      <c r="E95" s="162"/>
      <c r="F95" s="162"/>
      <c r="G95" s="65"/>
    </row>
    <row r="96" spans="1:256" s="7" customFormat="1" ht="20.399999999999999" x14ac:dyDescent="0.25">
      <c r="A96" s="66"/>
      <c r="B96" s="162" t="s">
        <v>86</v>
      </c>
      <c r="C96" s="162"/>
      <c r="D96" s="162"/>
      <c r="E96" s="162"/>
      <c r="F96" s="162"/>
      <c r="G96" s="65"/>
    </row>
    <row r="97" spans="1:256" s="7" customFormat="1" ht="20.399999999999999" x14ac:dyDescent="0.25">
      <c r="A97" s="66"/>
      <c r="B97" s="162" t="s">
        <v>87</v>
      </c>
      <c r="C97" s="162"/>
      <c r="D97" s="162"/>
      <c r="E97" s="162"/>
      <c r="F97" s="162"/>
      <c r="G97" s="65"/>
    </row>
    <row r="98" spans="1:256" s="7" customFormat="1" ht="20.399999999999999" x14ac:dyDescent="0.25">
      <c r="A98" s="66"/>
      <c r="B98" s="162" t="s">
        <v>88</v>
      </c>
      <c r="C98" s="162"/>
      <c r="D98" s="162"/>
      <c r="E98" s="162"/>
      <c r="F98" s="162"/>
      <c r="G98" s="65"/>
    </row>
    <row r="99" spans="1:256" s="7" customFormat="1" ht="20.399999999999999" x14ac:dyDescent="0.25">
      <c r="A99" s="66"/>
      <c r="B99" s="162" t="s">
        <v>90</v>
      </c>
      <c r="C99" s="162"/>
      <c r="D99" s="162"/>
      <c r="E99" s="162"/>
      <c r="F99" s="162"/>
      <c r="G99" s="65"/>
    </row>
    <row r="100" spans="1:256" s="7" customFormat="1" ht="20.399999999999999" x14ac:dyDescent="0.25">
      <c r="A100" s="66"/>
      <c r="B100" s="162" t="s">
        <v>89</v>
      </c>
      <c r="C100" s="162"/>
      <c r="D100" s="162"/>
      <c r="E100" s="162"/>
      <c r="F100" s="162"/>
      <c r="G100" s="65"/>
    </row>
    <row r="101" spans="1:256" s="7" customFormat="1" ht="20.399999999999999" x14ac:dyDescent="0.25">
      <c r="A101" s="66"/>
      <c r="B101" s="162"/>
      <c r="C101" s="162"/>
      <c r="D101" s="162"/>
      <c r="E101" s="162"/>
      <c r="F101" s="162"/>
      <c r="G101" s="65"/>
    </row>
    <row r="102" spans="1:256" s="7" customFormat="1" ht="15.75" customHeight="1" x14ac:dyDescent="0.25">
      <c r="A102" s="65"/>
      <c r="B102" s="65"/>
      <c r="C102" s="65"/>
      <c r="D102" s="65"/>
      <c r="E102" s="65"/>
      <c r="F102" s="65"/>
      <c r="G102" s="65"/>
    </row>
    <row r="103" spans="1:256" s="6" customFormat="1" ht="21.6" x14ac:dyDescent="0.45">
      <c r="A103" s="159" t="s">
        <v>93</v>
      </c>
      <c r="B103" s="159"/>
      <c r="C103" s="159"/>
      <c r="D103" s="159"/>
      <c r="E103" s="159"/>
      <c r="F103" s="159"/>
      <c r="G103" s="159"/>
      <c r="H103" s="146"/>
      <c r="I103" s="146"/>
      <c r="J103" s="146"/>
      <c r="K103" s="146"/>
      <c r="L103" s="146"/>
      <c r="M103" s="146"/>
      <c r="N103" s="146"/>
      <c r="O103" s="146"/>
      <c r="P103" s="146"/>
      <c r="Q103" s="146"/>
      <c r="R103" s="146"/>
      <c r="S103" s="146"/>
      <c r="T103" s="146"/>
      <c r="U103" s="146"/>
      <c r="V103" s="146"/>
      <c r="W103" s="146"/>
      <c r="X103" s="146"/>
      <c r="Y103" s="146"/>
      <c r="Z103" s="146"/>
      <c r="AA103" s="146"/>
      <c r="AB103" s="146"/>
      <c r="AC103" s="146"/>
      <c r="AD103" s="146"/>
      <c r="AE103" s="146"/>
      <c r="AF103" s="146"/>
      <c r="AG103" s="146"/>
      <c r="AH103" s="146"/>
      <c r="AI103" s="146"/>
      <c r="AJ103" s="146"/>
      <c r="AK103" s="146"/>
      <c r="AL103" s="146"/>
      <c r="AM103" s="146"/>
      <c r="AN103" s="146"/>
      <c r="AO103" s="146"/>
      <c r="AP103" s="146"/>
      <c r="AQ103" s="146"/>
      <c r="AR103" s="146"/>
      <c r="AS103" s="146"/>
      <c r="AT103" s="146"/>
      <c r="AU103" s="146"/>
      <c r="AV103" s="146"/>
      <c r="AW103" s="146"/>
      <c r="AX103" s="146"/>
      <c r="AY103" s="146"/>
      <c r="AZ103" s="146"/>
      <c r="BA103" s="146"/>
      <c r="BB103" s="146"/>
      <c r="BC103" s="146"/>
      <c r="BD103" s="146"/>
      <c r="BE103" s="146"/>
      <c r="BF103" s="146"/>
      <c r="BG103" s="146"/>
      <c r="BH103" s="146"/>
      <c r="BI103" s="146"/>
      <c r="BJ103" s="146"/>
      <c r="BK103" s="146"/>
      <c r="BL103" s="146"/>
      <c r="BM103" s="146"/>
      <c r="BN103" s="146"/>
      <c r="BO103" s="146"/>
      <c r="BP103" s="146"/>
      <c r="BQ103" s="146"/>
      <c r="BR103" s="146"/>
      <c r="BS103" s="146"/>
      <c r="BT103" s="146"/>
      <c r="BU103" s="146"/>
      <c r="BV103" s="146"/>
      <c r="BW103" s="146"/>
      <c r="BX103" s="146"/>
      <c r="BY103" s="146"/>
      <c r="BZ103" s="146"/>
      <c r="CA103" s="146"/>
      <c r="CB103" s="146"/>
      <c r="CC103" s="146"/>
      <c r="CD103" s="146"/>
      <c r="CE103" s="146"/>
      <c r="CF103" s="146"/>
      <c r="CG103" s="146"/>
      <c r="CH103" s="146"/>
      <c r="CI103" s="146"/>
      <c r="CJ103" s="146"/>
      <c r="CK103" s="146"/>
      <c r="CL103" s="146"/>
      <c r="CM103" s="146"/>
      <c r="CN103" s="146"/>
      <c r="CO103" s="146"/>
      <c r="CP103" s="146"/>
      <c r="CQ103" s="146"/>
      <c r="CR103" s="146"/>
      <c r="CS103" s="146"/>
      <c r="CT103" s="146"/>
      <c r="CU103" s="146"/>
      <c r="CV103" s="146"/>
      <c r="CW103" s="146"/>
      <c r="CX103" s="146"/>
      <c r="CY103" s="146"/>
      <c r="CZ103" s="146"/>
      <c r="DA103" s="146"/>
      <c r="DB103" s="146"/>
      <c r="DC103" s="146"/>
      <c r="DD103" s="146"/>
      <c r="DE103" s="146"/>
      <c r="DF103" s="146"/>
      <c r="DG103" s="146"/>
      <c r="DH103" s="146"/>
      <c r="DI103" s="146"/>
      <c r="DJ103" s="146"/>
      <c r="DK103" s="146"/>
      <c r="DL103" s="146"/>
      <c r="DM103" s="146"/>
      <c r="DN103" s="146"/>
      <c r="DO103" s="146"/>
      <c r="DP103" s="146"/>
      <c r="DQ103" s="146"/>
      <c r="DR103" s="146"/>
      <c r="DS103" s="146"/>
      <c r="DT103" s="146"/>
      <c r="DU103" s="146"/>
      <c r="DV103" s="146"/>
      <c r="DW103" s="146"/>
      <c r="DX103" s="146"/>
      <c r="DY103" s="146"/>
      <c r="DZ103" s="146"/>
      <c r="EA103" s="146"/>
      <c r="EB103" s="146"/>
      <c r="EC103" s="146"/>
      <c r="ED103" s="146"/>
      <c r="EE103" s="146"/>
      <c r="EF103" s="146"/>
      <c r="EG103" s="146"/>
      <c r="EH103" s="146"/>
      <c r="EI103" s="146"/>
      <c r="EJ103" s="146"/>
      <c r="EK103" s="146"/>
      <c r="EL103" s="146"/>
      <c r="EM103" s="146"/>
      <c r="EN103" s="146"/>
      <c r="EO103" s="146"/>
      <c r="EP103" s="146"/>
      <c r="EQ103" s="146"/>
      <c r="ER103" s="146"/>
      <c r="ES103" s="146"/>
      <c r="ET103" s="146"/>
      <c r="EU103" s="146"/>
      <c r="EV103" s="146"/>
      <c r="EW103" s="146"/>
      <c r="EX103" s="146"/>
      <c r="EY103" s="146"/>
      <c r="EZ103" s="146"/>
      <c r="FA103" s="146"/>
      <c r="FB103" s="146"/>
      <c r="FC103" s="146"/>
      <c r="FD103" s="146"/>
      <c r="FE103" s="146"/>
      <c r="FF103" s="146"/>
      <c r="FG103" s="146"/>
      <c r="FH103" s="146"/>
      <c r="FI103" s="146"/>
      <c r="FJ103" s="146"/>
      <c r="FK103" s="146"/>
      <c r="FL103" s="146"/>
      <c r="FM103" s="146"/>
      <c r="FN103" s="146"/>
      <c r="FO103" s="146"/>
      <c r="FP103" s="146"/>
      <c r="FQ103" s="146"/>
      <c r="FR103" s="146"/>
      <c r="FS103" s="146"/>
      <c r="FT103" s="146"/>
      <c r="FU103" s="146"/>
      <c r="FV103" s="146"/>
      <c r="FW103" s="146"/>
      <c r="FX103" s="146"/>
      <c r="FY103" s="146"/>
      <c r="FZ103" s="146"/>
      <c r="GA103" s="146"/>
      <c r="GB103" s="146"/>
      <c r="GC103" s="146"/>
      <c r="GD103" s="146"/>
      <c r="GE103" s="146"/>
      <c r="GF103" s="146"/>
      <c r="GG103" s="146"/>
      <c r="GH103" s="146"/>
      <c r="GI103" s="146"/>
      <c r="GJ103" s="146"/>
      <c r="GK103" s="146"/>
      <c r="GL103" s="146"/>
      <c r="GM103" s="146"/>
      <c r="GN103" s="146"/>
      <c r="GO103" s="146"/>
      <c r="GP103" s="146"/>
      <c r="GQ103" s="146"/>
      <c r="GR103" s="146"/>
      <c r="GS103" s="146"/>
      <c r="GT103" s="146"/>
      <c r="GU103" s="146"/>
      <c r="GV103" s="146"/>
      <c r="GW103" s="146"/>
      <c r="GX103" s="146"/>
      <c r="GY103" s="146"/>
      <c r="GZ103" s="146"/>
      <c r="HA103" s="146"/>
      <c r="HB103" s="146"/>
      <c r="HC103" s="146"/>
      <c r="HD103" s="146"/>
      <c r="HE103" s="146"/>
      <c r="HF103" s="146"/>
      <c r="HG103" s="146"/>
      <c r="HH103" s="146"/>
      <c r="HI103" s="146"/>
      <c r="HJ103" s="146"/>
      <c r="HK103" s="146"/>
      <c r="HL103" s="146"/>
      <c r="HM103" s="146"/>
      <c r="HN103" s="146"/>
      <c r="HO103" s="146"/>
      <c r="HP103" s="146"/>
      <c r="HQ103" s="146"/>
      <c r="HR103" s="146"/>
      <c r="HS103" s="146"/>
      <c r="HT103" s="146"/>
      <c r="HU103" s="146"/>
      <c r="HV103" s="146"/>
      <c r="HW103" s="146"/>
      <c r="HX103" s="146"/>
      <c r="HY103" s="146"/>
      <c r="HZ103" s="146"/>
      <c r="IA103" s="146"/>
      <c r="IB103" s="146"/>
      <c r="IC103" s="146"/>
      <c r="ID103" s="146"/>
      <c r="IE103" s="146"/>
      <c r="IF103" s="146"/>
      <c r="IG103" s="146"/>
      <c r="IH103" s="146"/>
      <c r="II103" s="146"/>
      <c r="IJ103" s="146"/>
      <c r="IK103" s="146"/>
      <c r="IL103" s="146"/>
      <c r="IM103" s="146"/>
      <c r="IN103" s="146"/>
      <c r="IO103" s="146"/>
      <c r="IP103" s="146"/>
      <c r="IQ103" s="146"/>
      <c r="IR103" s="146"/>
      <c r="IS103" s="146"/>
      <c r="IT103" s="146"/>
      <c r="IU103" s="146"/>
      <c r="IV103" s="146"/>
    </row>
    <row r="104" spans="1:256" s="6" customFormat="1" x14ac:dyDescent="0.25">
      <c r="A104" s="42"/>
      <c r="B104" s="142" t="s">
        <v>92</v>
      </c>
      <c r="C104" s="143"/>
      <c r="D104" s="143"/>
      <c r="E104" s="143"/>
      <c r="F104" s="143"/>
      <c r="G104" s="143"/>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7"/>
      <c r="BG104" s="17"/>
      <c r="BH104" s="17"/>
      <c r="BI104" s="17"/>
      <c r="BJ104" s="17"/>
      <c r="BK104" s="17"/>
      <c r="BL104" s="17"/>
      <c r="BM104" s="17"/>
      <c r="BN104" s="17"/>
      <c r="BO104" s="17"/>
      <c r="BP104" s="17"/>
      <c r="BQ104" s="17"/>
      <c r="BR104" s="17"/>
      <c r="BS104" s="17"/>
      <c r="BT104" s="17"/>
      <c r="BU104" s="17"/>
      <c r="BV104" s="17"/>
      <c r="BW104" s="17"/>
      <c r="BX104" s="17"/>
      <c r="BY104" s="17"/>
      <c r="BZ104" s="17"/>
      <c r="CA104" s="17"/>
      <c r="CB104" s="17"/>
      <c r="CC104" s="17"/>
      <c r="CD104" s="17"/>
      <c r="CE104" s="17"/>
      <c r="CF104" s="17"/>
      <c r="CG104" s="17"/>
      <c r="CH104" s="17"/>
      <c r="CI104" s="17"/>
      <c r="CJ104" s="17"/>
      <c r="CK104" s="17"/>
      <c r="CL104" s="17"/>
      <c r="CM104" s="17"/>
      <c r="CN104" s="17"/>
      <c r="CO104" s="17"/>
      <c r="CP104" s="17"/>
      <c r="CQ104" s="17"/>
      <c r="CR104" s="17"/>
      <c r="CS104" s="17"/>
      <c r="CT104" s="17"/>
      <c r="CU104" s="17"/>
      <c r="CV104" s="17"/>
      <c r="CW104" s="17"/>
      <c r="CX104" s="17"/>
      <c r="CY104" s="17"/>
      <c r="CZ104" s="17"/>
      <c r="DA104" s="17"/>
      <c r="DB104" s="17"/>
      <c r="DC104" s="17"/>
      <c r="DD104" s="17"/>
      <c r="DE104" s="17"/>
      <c r="DF104" s="17"/>
      <c r="DG104" s="17"/>
      <c r="DH104" s="17"/>
      <c r="DI104" s="17"/>
      <c r="DJ104" s="17"/>
      <c r="DK104" s="17"/>
      <c r="DL104" s="17"/>
      <c r="DM104" s="17"/>
      <c r="DN104" s="17"/>
      <c r="DO104" s="17"/>
      <c r="DP104" s="17"/>
      <c r="DQ104" s="17"/>
      <c r="DR104" s="17"/>
      <c r="DS104" s="17"/>
      <c r="DT104" s="17"/>
      <c r="DU104" s="17"/>
      <c r="DV104" s="17"/>
      <c r="DW104" s="17"/>
      <c r="DX104" s="17"/>
      <c r="DY104" s="17"/>
      <c r="DZ104" s="17"/>
      <c r="EA104" s="17"/>
      <c r="EB104" s="17"/>
      <c r="EC104" s="17"/>
      <c r="ED104" s="17"/>
      <c r="EE104" s="17"/>
      <c r="EF104" s="17"/>
      <c r="EG104" s="17"/>
      <c r="EH104" s="17"/>
      <c r="EI104" s="17"/>
      <c r="EJ104" s="17"/>
      <c r="EK104" s="17"/>
      <c r="EL104" s="17"/>
      <c r="EM104" s="17"/>
      <c r="EN104" s="17"/>
      <c r="EO104" s="17"/>
      <c r="EP104" s="17"/>
      <c r="EQ104" s="17"/>
      <c r="ER104" s="17"/>
      <c r="ES104" s="17"/>
      <c r="ET104" s="17"/>
      <c r="EU104" s="17"/>
      <c r="EV104" s="17"/>
      <c r="EW104" s="17"/>
      <c r="EX104" s="17"/>
      <c r="EY104" s="17"/>
      <c r="EZ104" s="17"/>
      <c r="FA104" s="17"/>
      <c r="FB104" s="17"/>
      <c r="FC104" s="17"/>
      <c r="FD104" s="17"/>
      <c r="FE104" s="17"/>
      <c r="FF104" s="17"/>
      <c r="FG104" s="17"/>
      <c r="FH104" s="17"/>
      <c r="FI104" s="17"/>
      <c r="FJ104" s="17"/>
      <c r="FK104" s="17"/>
      <c r="FL104" s="17"/>
      <c r="FM104" s="17"/>
      <c r="FN104" s="17"/>
      <c r="FO104" s="17"/>
      <c r="FP104" s="17"/>
      <c r="FQ104" s="17"/>
      <c r="FR104" s="17"/>
      <c r="FS104" s="17"/>
      <c r="FT104" s="17"/>
      <c r="FU104" s="17"/>
      <c r="FV104" s="17"/>
      <c r="FW104" s="17"/>
      <c r="FX104" s="17"/>
      <c r="FY104" s="17"/>
      <c r="FZ104" s="17"/>
      <c r="GA104" s="17"/>
      <c r="GB104" s="17"/>
      <c r="GC104" s="17"/>
      <c r="GD104" s="17"/>
      <c r="GE104" s="17"/>
      <c r="GF104" s="17"/>
      <c r="GG104" s="17"/>
      <c r="GH104" s="17"/>
      <c r="GI104" s="17"/>
      <c r="GJ104" s="17"/>
      <c r="GK104" s="17"/>
      <c r="GL104" s="17"/>
      <c r="GM104" s="17"/>
      <c r="GN104" s="17"/>
      <c r="GO104" s="17"/>
      <c r="GP104" s="17"/>
      <c r="GQ104" s="17"/>
      <c r="GR104" s="17"/>
      <c r="GS104" s="17"/>
      <c r="GT104" s="17"/>
      <c r="GU104" s="17"/>
      <c r="GV104" s="17"/>
      <c r="GW104" s="17"/>
      <c r="GX104" s="17"/>
      <c r="GY104" s="17"/>
      <c r="GZ104" s="17"/>
      <c r="HA104" s="17"/>
      <c r="HB104" s="17"/>
      <c r="HC104" s="17"/>
      <c r="HD104" s="17"/>
      <c r="HE104" s="17"/>
      <c r="HF104" s="17"/>
      <c r="HG104" s="17"/>
      <c r="HH104" s="17"/>
      <c r="HI104" s="17"/>
      <c r="HJ104" s="17"/>
      <c r="HK104" s="17"/>
      <c r="HL104" s="17"/>
      <c r="HM104" s="17"/>
      <c r="HN104" s="17"/>
      <c r="HO104" s="17"/>
      <c r="HP104" s="17"/>
      <c r="HQ104" s="17"/>
      <c r="HR104" s="17"/>
      <c r="HS104" s="17"/>
      <c r="HT104" s="17"/>
      <c r="HU104" s="17"/>
      <c r="HV104" s="17"/>
      <c r="HW104" s="17"/>
      <c r="HX104" s="17"/>
      <c r="HY104" s="17"/>
      <c r="HZ104" s="17"/>
      <c r="IA104" s="17"/>
      <c r="IB104" s="17"/>
      <c r="IC104" s="17"/>
      <c r="ID104" s="17"/>
      <c r="IE104" s="17"/>
      <c r="IF104" s="17"/>
      <c r="IG104" s="17"/>
      <c r="IH104" s="17"/>
      <c r="II104" s="17"/>
      <c r="IJ104" s="17"/>
      <c r="IK104" s="17"/>
      <c r="IL104" s="17"/>
      <c r="IM104" s="17"/>
      <c r="IN104" s="17"/>
      <c r="IO104" s="17"/>
      <c r="IP104" s="17"/>
      <c r="IQ104" s="17"/>
      <c r="IR104" s="17"/>
      <c r="IS104" s="17"/>
      <c r="IT104" s="17"/>
      <c r="IU104" s="17"/>
      <c r="IV104" s="17"/>
    </row>
    <row r="105" spans="1:256" s="6" customFormat="1" x14ac:dyDescent="0.25">
      <c r="A105" s="42"/>
      <c r="B105" s="142" t="s">
        <v>82</v>
      </c>
      <c r="C105" s="143"/>
      <c r="D105" s="143"/>
      <c r="E105" s="143"/>
      <c r="F105" s="143"/>
      <c r="G105" s="143"/>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c r="BA105" s="17"/>
      <c r="BB105" s="17"/>
      <c r="BC105" s="17"/>
      <c r="BD105" s="17"/>
      <c r="BE105" s="17"/>
      <c r="BF105" s="17"/>
      <c r="BG105" s="17"/>
      <c r="BH105" s="17"/>
      <c r="BI105" s="17"/>
      <c r="BJ105" s="17"/>
      <c r="BK105" s="17"/>
      <c r="BL105" s="17"/>
      <c r="BM105" s="17"/>
      <c r="BN105" s="17"/>
      <c r="BO105" s="17"/>
      <c r="BP105" s="17"/>
      <c r="BQ105" s="17"/>
      <c r="BR105" s="17"/>
      <c r="BS105" s="17"/>
      <c r="BT105" s="17"/>
      <c r="BU105" s="17"/>
      <c r="BV105" s="17"/>
      <c r="BW105" s="17"/>
      <c r="BX105" s="17"/>
      <c r="BY105" s="17"/>
      <c r="BZ105" s="17"/>
      <c r="CA105" s="17"/>
      <c r="CB105" s="17"/>
      <c r="CC105" s="17"/>
      <c r="CD105" s="17"/>
      <c r="CE105" s="17"/>
      <c r="CF105" s="17"/>
      <c r="CG105" s="17"/>
      <c r="CH105" s="17"/>
      <c r="CI105" s="17"/>
      <c r="CJ105" s="17"/>
      <c r="CK105" s="17"/>
      <c r="CL105" s="17"/>
      <c r="CM105" s="17"/>
      <c r="CN105" s="17"/>
      <c r="CO105" s="17"/>
      <c r="CP105" s="17"/>
      <c r="CQ105" s="17"/>
      <c r="CR105" s="17"/>
      <c r="CS105" s="17"/>
      <c r="CT105" s="17"/>
      <c r="CU105" s="17"/>
      <c r="CV105" s="17"/>
      <c r="CW105" s="17"/>
      <c r="CX105" s="17"/>
      <c r="CY105" s="17"/>
      <c r="CZ105" s="17"/>
      <c r="DA105" s="17"/>
      <c r="DB105" s="17"/>
      <c r="DC105" s="17"/>
      <c r="DD105" s="17"/>
      <c r="DE105" s="17"/>
      <c r="DF105" s="17"/>
      <c r="DG105" s="17"/>
      <c r="DH105" s="17"/>
      <c r="DI105" s="17"/>
      <c r="DJ105" s="17"/>
      <c r="DK105" s="17"/>
      <c r="DL105" s="17"/>
      <c r="DM105" s="17"/>
      <c r="DN105" s="17"/>
      <c r="DO105" s="17"/>
      <c r="DP105" s="17"/>
      <c r="DQ105" s="17"/>
      <c r="DR105" s="17"/>
      <c r="DS105" s="17"/>
      <c r="DT105" s="17"/>
      <c r="DU105" s="17"/>
      <c r="DV105" s="17"/>
      <c r="DW105" s="17"/>
      <c r="DX105" s="17"/>
      <c r="DY105" s="17"/>
      <c r="DZ105" s="17"/>
      <c r="EA105" s="17"/>
      <c r="EB105" s="17"/>
      <c r="EC105" s="17"/>
      <c r="ED105" s="17"/>
      <c r="EE105" s="17"/>
      <c r="EF105" s="17"/>
      <c r="EG105" s="17"/>
      <c r="EH105" s="17"/>
      <c r="EI105" s="17"/>
      <c r="EJ105" s="17"/>
      <c r="EK105" s="17"/>
      <c r="EL105" s="17"/>
      <c r="EM105" s="17"/>
      <c r="EN105" s="17"/>
      <c r="EO105" s="17"/>
      <c r="EP105" s="17"/>
      <c r="EQ105" s="17"/>
      <c r="ER105" s="17"/>
      <c r="ES105" s="17"/>
      <c r="ET105" s="17"/>
      <c r="EU105" s="17"/>
      <c r="EV105" s="17"/>
      <c r="EW105" s="17"/>
      <c r="EX105" s="17"/>
      <c r="EY105" s="17"/>
      <c r="EZ105" s="17"/>
      <c r="FA105" s="17"/>
      <c r="FB105" s="17"/>
      <c r="FC105" s="17"/>
      <c r="FD105" s="17"/>
      <c r="FE105" s="17"/>
      <c r="FF105" s="17"/>
      <c r="FG105" s="17"/>
      <c r="FH105" s="17"/>
      <c r="FI105" s="17"/>
      <c r="FJ105" s="17"/>
      <c r="FK105" s="17"/>
      <c r="FL105" s="17"/>
      <c r="FM105" s="17"/>
      <c r="FN105" s="17"/>
      <c r="FO105" s="17"/>
      <c r="FP105" s="17"/>
      <c r="FQ105" s="17"/>
      <c r="FR105" s="17"/>
      <c r="FS105" s="17"/>
      <c r="FT105" s="17"/>
      <c r="FU105" s="17"/>
      <c r="FV105" s="17"/>
      <c r="FW105" s="17"/>
      <c r="FX105" s="17"/>
      <c r="FY105" s="17"/>
      <c r="FZ105" s="17"/>
      <c r="GA105" s="17"/>
      <c r="GB105" s="17"/>
      <c r="GC105" s="17"/>
      <c r="GD105" s="17"/>
      <c r="GE105" s="17"/>
      <c r="GF105" s="17"/>
      <c r="GG105" s="17"/>
      <c r="GH105" s="17"/>
      <c r="GI105" s="17"/>
      <c r="GJ105" s="17"/>
      <c r="GK105" s="17"/>
      <c r="GL105" s="17"/>
      <c r="GM105" s="17"/>
      <c r="GN105" s="17"/>
      <c r="GO105" s="17"/>
      <c r="GP105" s="17"/>
      <c r="GQ105" s="17"/>
      <c r="GR105" s="17"/>
      <c r="GS105" s="17"/>
      <c r="GT105" s="17"/>
      <c r="GU105" s="17"/>
      <c r="GV105" s="17"/>
      <c r="GW105" s="17"/>
      <c r="GX105" s="17"/>
      <c r="GY105" s="17"/>
      <c r="GZ105" s="17"/>
      <c r="HA105" s="17"/>
      <c r="HB105" s="17"/>
      <c r="HC105" s="17"/>
      <c r="HD105" s="17"/>
      <c r="HE105" s="17"/>
      <c r="HF105" s="17"/>
      <c r="HG105" s="17"/>
      <c r="HH105" s="17"/>
      <c r="HI105" s="17"/>
      <c r="HJ105" s="17"/>
      <c r="HK105" s="17"/>
      <c r="HL105" s="17"/>
      <c r="HM105" s="17"/>
      <c r="HN105" s="17"/>
      <c r="HO105" s="17"/>
      <c r="HP105" s="17"/>
      <c r="HQ105" s="17"/>
      <c r="HR105" s="17"/>
      <c r="HS105" s="17"/>
      <c r="HT105" s="17"/>
      <c r="HU105" s="17"/>
      <c r="HV105" s="17"/>
      <c r="HW105" s="17"/>
      <c r="HX105" s="17"/>
      <c r="HY105" s="17"/>
      <c r="HZ105" s="17"/>
      <c r="IA105" s="17"/>
      <c r="IB105" s="17"/>
      <c r="IC105" s="17"/>
      <c r="ID105" s="17"/>
      <c r="IE105" s="17"/>
      <c r="IF105" s="17"/>
      <c r="IG105" s="17"/>
      <c r="IH105" s="17"/>
      <c r="II105" s="17"/>
      <c r="IJ105" s="17"/>
      <c r="IK105" s="17"/>
      <c r="IL105" s="17"/>
      <c r="IM105" s="17"/>
      <c r="IN105" s="17"/>
      <c r="IO105" s="17"/>
      <c r="IP105" s="17"/>
      <c r="IQ105" s="17"/>
      <c r="IR105" s="17"/>
      <c r="IS105" s="17"/>
      <c r="IT105" s="17"/>
      <c r="IU105" s="17"/>
      <c r="IV105" s="17"/>
    </row>
    <row r="106" spans="1:256" s="4" customFormat="1" ht="21.6" thickBot="1" x14ac:dyDescent="0.45">
      <c r="A106" s="67"/>
      <c r="B106" s="67"/>
      <c r="C106" s="67"/>
      <c r="D106" s="59" t="s">
        <v>29</v>
      </c>
      <c r="E106" s="56"/>
      <c r="F106" s="56"/>
      <c r="G106" s="56"/>
    </row>
    <row r="107" spans="1:256" s="8" customFormat="1" ht="61.2" x14ac:dyDescent="0.25">
      <c r="A107" s="68" t="s">
        <v>35</v>
      </c>
      <c r="B107" s="69" t="s">
        <v>30</v>
      </c>
      <c r="C107" s="70" t="s">
        <v>31</v>
      </c>
      <c r="D107" s="70" t="s">
        <v>32</v>
      </c>
      <c r="E107" s="71"/>
      <c r="F107" s="71"/>
      <c r="G107" s="71"/>
    </row>
    <row r="108" spans="1:256" s="4" customFormat="1" x14ac:dyDescent="0.4">
      <c r="A108" s="72">
        <v>1</v>
      </c>
      <c r="B108" s="73">
        <v>2</v>
      </c>
      <c r="C108" s="48">
        <v>3</v>
      </c>
      <c r="D108" s="48">
        <v>4</v>
      </c>
      <c r="E108" s="74"/>
      <c r="F108" s="56"/>
      <c r="G108" s="56"/>
    </row>
    <row r="109" spans="1:256" s="9" customFormat="1" ht="24" customHeight="1" x14ac:dyDescent="0.35">
      <c r="A109" s="75">
        <v>1</v>
      </c>
      <c r="B109" s="76" t="s">
        <v>147</v>
      </c>
      <c r="C109" s="77" t="s">
        <v>148</v>
      </c>
      <c r="D109" s="78">
        <v>350784</v>
      </c>
      <c r="E109" s="74"/>
      <c r="F109" s="56"/>
      <c r="G109" s="56"/>
    </row>
    <row r="110" spans="1:256" s="4" customFormat="1" x14ac:dyDescent="0.4">
      <c r="A110" s="79"/>
      <c r="B110" s="54" t="s">
        <v>18</v>
      </c>
      <c r="C110" s="79"/>
      <c r="D110" s="80">
        <f>SUM(D109:D109)</f>
        <v>350784</v>
      </c>
      <c r="E110" s="56"/>
      <c r="F110" s="56"/>
      <c r="G110" s="56"/>
    </row>
    <row r="111" spans="1:256" s="6" customFormat="1" x14ac:dyDescent="0.35">
      <c r="A111" s="81"/>
      <c r="B111" s="82"/>
      <c r="C111" s="74"/>
      <c r="D111" s="74"/>
      <c r="E111" s="83"/>
      <c r="F111" s="83"/>
      <c r="G111" s="83"/>
    </row>
    <row r="112" spans="1:256" s="6" customFormat="1" ht="18" customHeight="1" x14ac:dyDescent="0.45">
      <c r="A112" s="159" t="s">
        <v>94</v>
      </c>
      <c r="B112" s="159"/>
      <c r="C112" s="159"/>
      <c r="D112" s="159"/>
      <c r="E112" s="159"/>
      <c r="F112" s="159"/>
      <c r="G112" s="159"/>
      <c r="H112" s="146"/>
      <c r="I112" s="146"/>
      <c r="J112" s="146"/>
      <c r="K112" s="146"/>
      <c r="L112" s="146"/>
      <c r="M112" s="146"/>
      <c r="N112" s="146"/>
      <c r="O112" s="146"/>
      <c r="P112" s="146"/>
      <c r="Q112" s="146"/>
      <c r="R112" s="146"/>
      <c r="S112" s="146"/>
      <c r="T112" s="146"/>
      <c r="U112" s="146"/>
      <c r="V112" s="146"/>
      <c r="W112" s="146"/>
      <c r="X112" s="146"/>
      <c r="Y112" s="146"/>
      <c r="Z112" s="146"/>
      <c r="AA112" s="146"/>
      <c r="AB112" s="146"/>
      <c r="AC112" s="146"/>
      <c r="AD112" s="146"/>
      <c r="AE112" s="146"/>
      <c r="AF112" s="146"/>
      <c r="AG112" s="146"/>
      <c r="AH112" s="146"/>
      <c r="AI112" s="146"/>
      <c r="AJ112" s="146"/>
      <c r="AK112" s="146"/>
      <c r="AL112" s="146"/>
      <c r="AM112" s="146"/>
      <c r="AN112" s="146"/>
      <c r="AO112" s="146"/>
      <c r="AP112" s="146"/>
      <c r="AQ112" s="146"/>
      <c r="AR112" s="146"/>
      <c r="AS112" s="146"/>
      <c r="AT112" s="146"/>
      <c r="AU112" s="146"/>
      <c r="AV112" s="146"/>
      <c r="AW112" s="146"/>
      <c r="AX112" s="146"/>
      <c r="AY112" s="146"/>
      <c r="AZ112" s="146"/>
      <c r="BA112" s="146"/>
      <c r="BB112" s="146"/>
      <c r="BC112" s="146"/>
      <c r="BD112" s="146"/>
      <c r="BE112" s="146"/>
      <c r="BF112" s="146"/>
      <c r="BG112" s="146"/>
      <c r="BH112" s="146"/>
      <c r="BI112" s="146"/>
      <c r="BJ112" s="146"/>
      <c r="BK112" s="146"/>
      <c r="BL112" s="146"/>
      <c r="BM112" s="146"/>
      <c r="BN112" s="146"/>
      <c r="BO112" s="146"/>
      <c r="BP112" s="146"/>
      <c r="BQ112" s="146"/>
      <c r="BR112" s="146"/>
      <c r="BS112" s="146"/>
      <c r="BT112" s="146"/>
      <c r="BU112" s="146"/>
      <c r="BV112" s="146"/>
      <c r="BW112" s="146"/>
      <c r="BX112" s="146"/>
      <c r="BY112" s="146"/>
      <c r="BZ112" s="146"/>
      <c r="CA112" s="146"/>
      <c r="CB112" s="146"/>
      <c r="CC112" s="146"/>
      <c r="CD112" s="146"/>
      <c r="CE112" s="146"/>
      <c r="CF112" s="146"/>
      <c r="CG112" s="146"/>
      <c r="CH112" s="146"/>
      <c r="CI112" s="146"/>
      <c r="CJ112" s="146"/>
      <c r="CK112" s="146"/>
      <c r="CL112" s="146"/>
      <c r="CM112" s="146"/>
      <c r="CN112" s="146"/>
      <c r="CO112" s="146"/>
      <c r="CP112" s="146"/>
      <c r="CQ112" s="146"/>
      <c r="CR112" s="146"/>
      <c r="CS112" s="146"/>
      <c r="CT112" s="146"/>
      <c r="CU112" s="146"/>
      <c r="CV112" s="146"/>
      <c r="CW112" s="146"/>
      <c r="CX112" s="146"/>
      <c r="CY112" s="146"/>
      <c r="CZ112" s="146"/>
      <c r="DA112" s="146"/>
      <c r="DB112" s="146"/>
      <c r="DC112" s="146"/>
      <c r="DD112" s="146"/>
      <c r="DE112" s="146"/>
      <c r="DF112" s="146"/>
      <c r="DG112" s="146"/>
      <c r="DH112" s="146"/>
      <c r="DI112" s="146"/>
      <c r="DJ112" s="146"/>
      <c r="DK112" s="146"/>
      <c r="DL112" s="146"/>
      <c r="DM112" s="146"/>
      <c r="DN112" s="146"/>
      <c r="DO112" s="146"/>
      <c r="DP112" s="146"/>
      <c r="DQ112" s="146"/>
      <c r="DR112" s="146"/>
      <c r="DS112" s="146"/>
      <c r="DT112" s="146"/>
      <c r="DU112" s="146"/>
      <c r="DV112" s="146"/>
      <c r="DW112" s="146"/>
      <c r="DX112" s="146"/>
      <c r="DY112" s="146"/>
      <c r="DZ112" s="146"/>
      <c r="EA112" s="146"/>
      <c r="EB112" s="146"/>
      <c r="EC112" s="146"/>
      <c r="ED112" s="146"/>
      <c r="EE112" s="146"/>
      <c r="EF112" s="146"/>
      <c r="EG112" s="146"/>
      <c r="EH112" s="146"/>
      <c r="EI112" s="146"/>
      <c r="EJ112" s="146"/>
      <c r="EK112" s="146"/>
      <c r="EL112" s="146"/>
      <c r="EM112" s="146"/>
      <c r="EN112" s="146"/>
      <c r="EO112" s="146"/>
      <c r="EP112" s="146"/>
      <c r="EQ112" s="146"/>
      <c r="ER112" s="146"/>
      <c r="ES112" s="146"/>
      <c r="ET112" s="146"/>
      <c r="EU112" s="146"/>
      <c r="EV112" s="146"/>
      <c r="EW112" s="146"/>
      <c r="EX112" s="146"/>
      <c r="EY112" s="146"/>
      <c r="EZ112" s="146"/>
      <c r="FA112" s="146"/>
      <c r="FB112" s="146"/>
      <c r="FC112" s="146"/>
      <c r="FD112" s="146"/>
      <c r="FE112" s="146"/>
      <c r="FF112" s="146"/>
      <c r="FG112" s="146"/>
      <c r="FH112" s="146"/>
      <c r="FI112" s="146"/>
      <c r="FJ112" s="146"/>
      <c r="FK112" s="146"/>
      <c r="FL112" s="146"/>
      <c r="FM112" s="146"/>
      <c r="FN112" s="146"/>
      <c r="FO112" s="146"/>
      <c r="FP112" s="146"/>
      <c r="FQ112" s="146"/>
      <c r="FR112" s="146"/>
      <c r="FS112" s="146"/>
      <c r="FT112" s="146"/>
      <c r="FU112" s="146"/>
      <c r="FV112" s="146"/>
      <c r="FW112" s="146"/>
      <c r="FX112" s="146"/>
      <c r="FY112" s="146"/>
      <c r="FZ112" s="146"/>
      <c r="GA112" s="146"/>
      <c r="GB112" s="146"/>
      <c r="GC112" s="146"/>
      <c r="GD112" s="146"/>
      <c r="GE112" s="146"/>
      <c r="GF112" s="146"/>
      <c r="GG112" s="146"/>
      <c r="GH112" s="146"/>
      <c r="GI112" s="146"/>
      <c r="GJ112" s="146"/>
      <c r="GK112" s="146"/>
      <c r="GL112" s="146"/>
      <c r="GM112" s="146"/>
      <c r="GN112" s="146"/>
      <c r="GO112" s="146"/>
      <c r="GP112" s="146"/>
      <c r="GQ112" s="146"/>
      <c r="GR112" s="146"/>
      <c r="GS112" s="146"/>
      <c r="GT112" s="146"/>
      <c r="GU112" s="146"/>
      <c r="GV112" s="146"/>
      <c r="GW112" s="146"/>
      <c r="GX112" s="146"/>
      <c r="GY112" s="146"/>
      <c r="GZ112" s="146"/>
      <c r="HA112" s="146"/>
      <c r="HB112" s="146"/>
      <c r="HC112" s="146"/>
      <c r="HD112" s="146"/>
      <c r="HE112" s="146"/>
      <c r="HF112" s="146"/>
      <c r="HG112" s="146"/>
      <c r="HH112" s="146"/>
      <c r="HI112" s="146"/>
      <c r="HJ112" s="146"/>
      <c r="HK112" s="146"/>
      <c r="HL112" s="146"/>
      <c r="HM112" s="146"/>
      <c r="HN112" s="146"/>
      <c r="HO112" s="146"/>
      <c r="HP112" s="146"/>
      <c r="HQ112" s="146"/>
      <c r="HR112" s="146"/>
      <c r="HS112" s="146"/>
      <c r="HT112" s="146"/>
      <c r="HU112" s="146"/>
      <c r="HV112" s="146"/>
      <c r="HW112" s="146"/>
      <c r="HX112" s="146"/>
      <c r="HY112" s="146"/>
      <c r="HZ112" s="146"/>
      <c r="IA112" s="146"/>
      <c r="IB112" s="146"/>
      <c r="IC112" s="146"/>
      <c r="ID112" s="146"/>
      <c r="IE112" s="146"/>
      <c r="IF112" s="146"/>
      <c r="IG112" s="146"/>
      <c r="IH112" s="146"/>
      <c r="II112" s="146"/>
      <c r="IJ112" s="146"/>
      <c r="IK112" s="146"/>
      <c r="IL112" s="146"/>
      <c r="IM112" s="146"/>
      <c r="IN112" s="146"/>
      <c r="IO112" s="146"/>
      <c r="IP112" s="146"/>
      <c r="IQ112" s="146"/>
      <c r="IR112" s="146"/>
      <c r="IS112" s="146"/>
      <c r="IT112" s="146"/>
      <c r="IU112" s="146"/>
      <c r="IV112" s="146"/>
    </row>
    <row r="113" spans="1:256" s="6" customFormat="1" ht="18" customHeight="1" x14ac:dyDescent="0.25">
      <c r="A113" s="19"/>
      <c r="B113" s="139" t="s">
        <v>113</v>
      </c>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19"/>
      <c r="DM113" s="19"/>
      <c r="DN113" s="19"/>
      <c r="DO113" s="19"/>
      <c r="DP113" s="19"/>
      <c r="DQ113" s="19"/>
      <c r="DR113" s="19"/>
      <c r="DS113" s="19"/>
      <c r="DT113" s="19"/>
      <c r="DU113" s="19"/>
      <c r="DV113" s="19"/>
      <c r="DW113" s="19"/>
      <c r="DX113" s="19"/>
      <c r="DY113" s="19"/>
      <c r="DZ113" s="19"/>
      <c r="EA113" s="19"/>
      <c r="EB113" s="19"/>
      <c r="EC113" s="19"/>
      <c r="ED113" s="19"/>
      <c r="EE113" s="19"/>
      <c r="EF113" s="19"/>
      <c r="EG113" s="19"/>
      <c r="EH113" s="19"/>
      <c r="EI113" s="19"/>
      <c r="EJ113" s="19"/>
      <c r="EK113" s="19"/>
      <c r="EL113" s="19"/>
      <c r="EM113" s="19"/>
      <c r="EN113" s="19"/>
      <c r="EO113" s="19"/>
      <c r="EP113" s="19"/>
      <c r="EQ113" s="19"/>
      <c r="ER113" s="19"/>
      <c r="ES113" s="19"/>
      <c r="ET113" s="19"/>
      <c r="EU113" s="19"/>
      <c r="EV113" s="19"/>
      <c r="EW113" s="19"/>
      <c r="EX113" s="19"/>
      <c r="EY113" s="19"/>
      <c r="EZ113" s="19"/>
      <c r="FA113" s="19"/>
      <c r="FB113" s="19"/>
      <c r="FC113" s="19"/>
      <c r="FD113" s="19"/>
      <c r="FE113" s="19"/>
      <c r="FF113" s="19"/>
      <c r="FG113" s="19"/>
      <c r="FH113" s="19"/>
      <c r="FI113" s="19"/>
      <c r="FJ113" s="19"/>
      <c r="FK113" s="19"/>
      <c r="FL113" s="19"/>
      <c r="FM113" s="19"/>
      <c r="FN113" s="19"/>
      <c r="FO113" s="19"/>
      <c r="FP113" s="19"/>
      <c r="FQ113" s="19"/>
      <c r="FR113" s="19"/>
      <c r="FS113" s="19"/>
      <c r="FT113" s="19"/>
      <c r="FU113" s="19"/>
      <c r="FV113" s="19"/>
      <c r="FW113" s="19"/>
      <c r="FX113" s="19"/>
      <c r="FY113" s="19"/>
      <c r="FZ113" s="19"/>
      <c r="GA113" s="19"/>
      <c r="GB113" s="19"/>
      <c r="GC113" s="19"/>
      <c r="GD113" s="19"/>
      <c r="GE113" s="19"/>
      <c r="GF113" s="19"/>
      <c r="GG113" s="19"/>
      <c r="GH113" s="19"/>
      <c r="GI113" s="19"/>
      <c r="GJ113" s="19"/>
      <c r="GK113" s="19"/>
      <c r="GL113" s="19"/>
      <c r="GM113" s="19"/>
      <c r="GN113" s="19"/>
      <c r="GO113" s="19"/>
      <c r="GP113" s="19"/>
      <c r="GQ113" s="19"/>
      <c r="GR113" s="19"/>
      <c r="GS113" s="19"/>
      <c r="GT113" s="19"/>
      <c r="GU113" s="19"/>
      <c r="GV113" s="19"/>
      <c r="GW113" s="19"/>
      <c r="GX113" s="19"/>
      <c r="GY113" s="19"/>
      <c r="GZ113" s="19"/>
      <c r="HA113" s="19"/>
      <c r="HB113" s="19"/>
      <c r="HC113" s="19"/>
      <c r="HD113" s="19"/>
      <c r="HE113" s="19"/>
      <c r="HF113" s="19"/>
      <c r="HG113" s="19"/>
      <c r="HH113" s="19"/>
      <c r="HI113" s="19"/>
      <c r="HJ113" s="19"/>
      <c r="HK113" s="19"/>
      <c r="HL113" s="19"/>
      <c r="HM113" s="19"/>
      <c r="HN113" s="19"/>
      <c r="HO113" s="19"/>
      <c r="HP113" s="19"/>
      <c r="HQ113" s="19"/>
      <c r="HR113" s="19"/>
      <c r="HS113" s="19"/>
      <c r="HT113" s="19"/>
      <c r="HU113" s="19"/>
      <c r="HV113" s="19"/>
      <c r="HW113" s="19"/>
      <c r="HX113" s="19"/>
      <c r="HY113" s="19"/>
      <c r="HZ113" s="19"/>
      <c r="IA113" s="19"/>
      <c r="IB113" s="19"/>
      <c r="IC113" s="19"/>
      <c r="ID113" s="19"/>
      <c r="IE113" s="19"/>
      <c r="IF113" s="19"/>
      <c r="IG113" s="19"/>
      <c r="IH113" s="19"/>
      <c r="II113" s="19"/>
      <c r="IJ113" s="19"/>
      <c r="IK113" s="19"/>
      <c r="IL113" s="19"/>
      <c r="IM113" s="19"/>
      <c r="IN113" s="19"/>
      <c r="IO113" s="19"/>
      <c r="IP113" s="19"/>
      <c r="IQ113" s="19"/>
      <c r="IR113" s="19"/>
      <c r="IS113" s="19"/>
      <c r="IT113" s="19"/>
      <c r="IU113" s="19"/>
      <c r="IV113" s="19"/>
    </row>
    <row r="114" spans="1:256" s="10" customFormat="1" x14ac:dyDescent="0.4">
      <c r="A114" s="84"/>
      <c r="B114" s="84"/>
      <c r="C114" s="85" t="s">
        <v>33</v>
      </c>
      <c r="D114" s="81"/>
      <c r="E114" s="56"/>
      <c r="F114" s="81"/>
      <c r="G114" s="81"/>
    </row>
    <row r="115" spans="1:256" s="3" customFormat="1" ht="40.799999999999997" x14ac:dyDescent="0.25">
      <c r="A115" s="46" t="s">
        <v>35</v>
      </c>
      <c r="B115" s="46" t="s">
        <v>30</v>
      </c>
      <c r="C115" s="46" t="s">
        <v>34</v>
      </c>
      <c r="D115" s="47"/>
      <c r="E115" s="66"/>
      <c r="F115" s="47"/>
      <c r="G115" s="47"/>
    </row>
    <row r="116" spans="1:256" s="5" customFormat="1" x14ac:dyDescent="0.4">
      <c r="A116" s="48">
        <v>1</v>
      </c>
      <c r="B116" s="48">
        <v>2</v>
      </c>
      <c r="C116" s="48">
        <v>3</v>
      </c>
      <c r="D116" s="56"/>
      <c r="E116" s="74"/>
      <c r="F116" s="49"/>
      <c r="G116" s="49"/>
    </row>
    <row r="117" spans="1:256" s="5" customFormat="1" x14ac:dyDescent="0.4">
      <c r="A117" s="53">
        <v>1</v>
      </c>
      <c r="B117" s="86" t="s">
        <v>146</v>
      </c>
      <c r="C117" s="78">
        <v>1400</v>
      </c>
      <c r="D117" s="56"/>
      <c r="E117" s="74"/>
      <c r="F117" s="49"/>
      <c r="G117" s="49"/>
    </row>
    <row r="118" spans="1:256" s="5" customFormat="1" x14ac:dyDescent="0.4">
      <c r="A118" s="53">
        <v>2</v>
      </c>
      <c r="B118" s="87" t="s">
        <v>119</v>
      </c>
      <c r="C118" s="78">
        <v>5000</v>
      </c>
      <c r="D118" s="56"/>
      <c r="E118" s="74"/>
      <c r="F118" s="49"/>
      <c r="G118" s="49"/>
    </row>
    <row r="119" spans="1:256" s="9" customFormat="1" x14ac:dyDescent="0.35">
      <c r="A119" s="53">
        <v>3</v>
      </c>
      <c r="B119" s="87"/>
      <c r="C119" s="78"/>
      <c r="D119" s="56"/>
      <c r="E119" s="43"/>
      <c r="F119" s="56"/>
      <c r="G119" s="56"/>
    </row>
    <row r="120" spans="1:256" s="4" customFormat="1" x14ac:dyDescent="0.4">
      <c r="A120" s="79"/>
      <c r="B120" s="54" t="s">
        <v>18</v>
      </c>
      <c r="C120" s="80">
        <f>SUM(C117:C119)</f>
        <v>6400</v>
      </c>
      <c r="D120" s="56"/>
      <c r="E120" s="56"/>
      <c r="F120" s="56"/>
      <c r="G120" s="56"/>
    </row>
    <row r="121" spans="1:256" s="4" customFormat="1" ht="20.399999999999999" x14ac:dyDescent="0.35">
      <c r="A121" s="81"/>
      <c r="B121" s="74"/>
      <c r="C121" s="74"/>
      <c r="D121" s="56"/>
      <c r="E121" s="56"/>
      <c r="F121" s="56"/>
      <c r="G121" s="56"/>
    </row>
    <row r="122" spans="1:256" s="6" customFormat="1" ht="17.25" customHeight="1" x14ac:dyDescent="0.45">
      <c r="A122" s="159" t="s">
        <v>95</v>
      </c>
      <c r="B122" s="159"/>
      <c r="C122" s="159"/>
      <c r="D122" s="159"/>
      <c r="E122" s="159"/>
      <c r="F122" s="159"/>
      <c r="G122" s="159"/>
      <c r="H122" s="146"/>
      <c r="I122" s="146"/>
      <c r="J122" s="146"/>
      <c r="K122" s="146"/>
      <c r="L122" s="146"/>
      <c r="M122" s="146"/>
      <c r="N122" s="146"/>
      <c r="O122" s="146"/>
      <c r="P122" s="146"/>
      <c r="Q122" s="146"/>
      <c r="R122" s="146"/>
      <c r="S122" s="146"/>
      <c r="T122" s="146"/>
      <c r="U122" s="146"/>
      <c r="V122" s="146"/>
      <c r="W122" s="146"/>
      <c r="X122" s="146"/>
      <c r="Y122" s="146"/>
      <c r="Z122" s="146"/>
      <c r="AA122" s="146"/>
      <c r="AB122" s="146"/>
      <c r="AC122" s="146"/>
      <c r="AD122" s="146"/>
      <c r="AE122" s="146"/>
      <c r="AF122" s="146"/>
      <c r="AG122" s="146"/>
      <c r="AH122" s="146"/>
      <c r="AI122" s="146"/>
      <c r="AJ122" s="146"/>
      <c r="AK122" s="146"/>
      <c r="AL122" s="146"/>
      <c r="AM122" s="146"/>
      <c r="AN122" s="146"/>
      <c r="AO122" s="146"/>
      <c r="AP122" s="146"/>
      <c r="AQ122" s="146"/>
      <c r="AR122" s="146"/>
      <c r="AS122" s="146"/>
      <c r="AT122" s="146"/>
      <c r="AU122" s="146"/>
      <c r="AV122" s="146"/>
      <c r="AW122" s="146"/>
      <c r="AX122" s="146"/>
      <c r="AY122" s="146"/>
      <c r="AZ122" s="146"/>
      <c r="BA122" s="146"/>
      <c r="BB122" s="146"/>
      <c r="BC122" s="146"/>
      <c r="BD122" s="146"/>
      <c r="BE122" s="146"/>
      <c r="BF122" s="146"/>
      <c r="BG122" s="146"/>
      <c r="BH122" s="146"/>
      <c r="BI122" s="146"/>
      <c r="BJ122" s="146"/>
      <c r="BK122" s="146"/>
      <c r="BL122" s="146"/>
      <c r="BM122" s="146"/>
      <c r="BN122" s="146"/>
      <c r="BO122" s="146"/>
      <c r="BP122" s="146"/>
      <c r="BQ122" s="146"/>
      <c r="BR122" s="146"/>
      <c r="BS122" s="146"/>
      <c r="BT122" s="146"/>
      <c r="BU122" s="146"/>
      <c r="BV122" s="146"/>
      <c r="BW122" s="146"/>
      <c r="BX122" s="146"/>
      <c r="BY122" s="146"/>
      <c r="BZ122" s="146"/>
      <c r="CA122" s="146"/>
      <c r="CB122" s="146"/>
      <c r="CC122" s="146"/>
      <c r="CD122" s="146"/>
      <c r="CE122" s="146"/>
      <c r="CF122" s="146"/>
      <c r="CG122" s="146"/>
      <c r="CH122" s="146"/>
      <c r="CI122" s="146"/>
      <c r="CJ122" s="146"/>
      <c r="CK122" s="146"/>
      <c r="CL122" s="146"/>
      <c r="CM122" s="146"/>
      <c r="CN122" s="146"/>
      <c r="CO122" s="146"/>
      <c r="CP122" s="146"/>
      <c r="CQ122" s="146"/>
      <c r="CR122" s="146"/>
      <c r="CS122" s="146"/>
      <c r="CT122" s="146"/>
      <c r="CU122" s="146"/>
      <c r="CV122" s="146"/>
      <c r="CW122" s="146"/>
      <c r="CX122" s="146"/>
      <c r="CY122" s="146"/>
      <c r="CZ122" s="146"/>
      <c r="DA122" s="146"/>
      <c r="DB122" s="146"/>
      <c r="DC122" s="146"/>
      <c r="DD122" s="146"/>
      <c r="DE122" s="146"/>
      <c r="DF122" s="146"/>
      <c r="DG122" s="146"/>
      <c r="DH122" s="146"/>
      <c r="DI122" s="146"/>
      <c r="DJ122" s="146"/>
      <c r="DK122" s="146"/>
      <c r="DL122" s="146"/>
      <c r="DM122" s="146"/>
      <c r="DN122" s="146"/>
      <c r="DO122" s="146"/>
      <c r="DP122" s="146"/>
      <c r="DQ122" s="146"/>
      <c r="DR122" s="146"/>
      <c r="DS122" s="146"/>
      <c r="DT122" s="146"/>
      <c r="DU122" s="146"/>
      <c r="DV122" s="146"/>
      <c r="DW122" s="146"/>
      <c r="DX122" s="146"/>
      <c r="DY122" s="146"/>
      <c r="DZ122" s="146"/>
      <c r="EA122" s="146"/>
      <c r="EB122" s="146"/>
      <c r="EC122" s="146"/>
      <c r="ED122" s="146"/>
      <c r="EE122" s="146"/>
      <c r="EF122" s="146"/>
      <c r="EG122" s="146"/>
      <c r="EH122" s="146"/>
      <c r="EI122" s="146"/>
      <c r="EJ122" s="146"/>
      <c r="EK122" s="146"/>
      <c r="EL122" s="146"/>
      <c r="EM122" s="146"/>
      <c r="EN122" s="146"/>
      <c r="EO122" s="146"/>
      <c r="EP122" s="146"/>
      <c r="EQ122" s="146"/>
      <c r="ER122" s="146"/>
      <c r="ES122" s="146"/>
      <c r="ET122" s="146"/>
      <c r="EU122" s="146"/>
      <c r="EV122" s="146"/>
      <c r="EW122" s="146"/>
      <c r="EX122" s="146"/>
      <c r="EY122" s="146"/>
      <c r="EZ122" s="146"/>
      <c r="FA122" s="146"/>
      <c r="FB122" s="146"/>
      <c r="FC122" s="146"/>
      <c r="FD122" s="146"/>
      <c r="FE122" s="146"/>
      <c r="FF122" s="146"/>
      <c r="FG122" s="146"/>
      <c r="FH122" s="146"/>
      <c r="FI122" s="146"/>
      <c r="FJ122" s="146"/>
      <c r="FK122" s="146"/>
      <c r="FL122" s="146"/>
      <c r="FM122" s="146"/>
      <c r="FN122" s="146"/>
      <c r="FO122" s="146"/>
      <c r="FP122" s="146"/>
      <c r="FQ122" s="146"/>
      <c r="FR122" s="146"/>
      <c r="FS122" s="146"/>
      <c r="FT122" s="146"/>
      <c r="FU122" s="146"/>
      <c r="FV122" s="146"/>
      <c r="FW122" s="146"/>
      <c r="FX122" s="146"/>
      <c r="FY122" s="146"/>
      <c r="FZ122" s="146"/>
      <c r="GA122" s="146"/>
      <c r="GB122" s="146"/>
      <c r="GC122" s="146"/>
      <c r="GD122" s="146"/>
      <c r="GE122" s="146"/>
      <c r="GF122" s="146"/>
      <c r="GG122" s="146"/>
      <c r="GH122" s="146"/>
      <c r="GI122" s="146"/>
      <c r="GJ122" s="146"/>
      <c r="GK122" s="146"/>
      <c r="GL122" s="146"/>
      <c r="GM122" s="146"/>
      <c r="GN122" s="146"/>
      <c r="GO122" s="146"/>
      <c r="GP122" s="146"/>
      <c r="GQ122" s="146"/>
      <c r="GR122" s="146"/>
      <c r="GS122" s="146"/>
      <c r="GT122" s="146"/>
      <c r="GU122" s="146"/>
      <c r="GV122" s="146"/>
      <c r="GW122" s="146"/>
      <c r="GX122" s="146"/>
      <c r="GY122" s="146"/>
      <c r="GZ122" s="146"/>
      <c r="HA122" s="146"/>
      <c r="HB122" s="146"/>
      <c r="HC122" s="146"/>
      <c r="HD122" s="146"/>
      <c r="HE122" s="146"/>
      <c r="HF122" s="146"/>
      <c r="HG122" s="146"/>
      <c r="HH122" s="146"/>
      <c r="HI122" s="146"/>
      <c r="HJ122" s="146"/>
      <c r="HK122" s="146"/>
      <c r="HL122" s="146"/>
      <c r="HM122" s="146"/>
      <c r="HN122" s="146"/>
      <c r="HO122" s="146"/>
      <c r="HP122" s="146"/>
      <c r="HQ122" s="146"/>
      <c r="HR122" s="146"/>
      <c r="HS122" s="146"/>
      <c r="HT122" s="146"/>
      <c r="HU122" s="146"/>
      <c r="HV122" s="146"/>
      <c r="HW122" s="146"/>
      <c r="HX122" s="146"/>
      <c r="HY122" s="146"/>
      <c r="HZ122" s="146"/>
      <c r="IA122" s="146"/>
      <c r="IB122" s="146"/>
      <c r="IC122" s="146"/>
      <c r="ID122" s="146"/>
      <c r="IE122" s="146"/>
      <c r="IF122" s="146"/>
      <c r="IG122" s="146"/>
      <c r="IH122" s="146"/>
      <c r="II122" s="146"/>
      <c r="IJ122" s="146"/>
      <c r="IK122" s="146"/>
      <c r="IL122" s="146"/>
      <c r="IM122" s="146"/>
      <c r="IN122" s="146"/>
      <c r="IO122" s="146"/>
      <c r="IP122" s="146"/>
      <c r="IQ122" s="146"/>
      <c r="IR122" s="146"/>
      <c r="IS122" s="146"/>
      <c r="IT122" s="146"/>
      <c r="IU122" s="146"/>
      <c r="IV122" s="146"/>
    </row>
    <row r="123" spans="1:256" s="6" customFormat="1" ht="67.5" customHeight="1" x14ac:dyDescent="0.25">
      <c r="A123" s="42"/>
      <c r="B123" s="162" t="s">
        <v>96</v>
      </c>
      <c r="C123" s="162"/>
      <c r="D123" s="162"/>
      <c r="E123" s="162"/>
      <c r="F123" s="162"/>
      <c r="G123" s="162"/>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7"/>
      <c r="BT123" s="17"/>
      <c r="BU123" s="17"/>
      <c r="BV123" s="17"/>
      <c r="BW123" s="17"/>
      <c r="BX123" s="17"/>
      <c r="BY123" s="17"/>
      <c r="BZ123" s="17"/>
      <c r="CA123" s="17"/>
      <c r="CB123" s="17"/>
      <c r="CC123" s="17"/>
      <c r="CD123" s="17"/>
      <c r="CE123" s="17"/>
      <c r="CF123" s="17"/>
      <c r="CG123" s="17"/>
      <c r="CH123" s="17"/>
      <c r="CI123" s="17"/>
      <c r="CJ123" s="17"/>
      <c r="CK123" s="17"/>
      <c r="CL123" s="17"/>
      <c r="CM123" s="17"/>
      <c r="CN123" s="17"/>
      <c r="CO123" s="17"/>
      <c r="CP123" s="17"/>
      <c r="CQ123" s="17"/>
      <c r="CR123" s="17"/>
      <c r="CS123" s="17"/>
      <c r="CT123" s="17"/>
      <c r="CU123" s="17"/>
      <c r="CV123" s="17"/>
      <c r="CW123" s="17"/>
      <c r="CX123" s="17"/>
      <c r="CY123" s="17"/>
      <c r="CZ123" s="17"/>
      <c r="DA123" s="17"/>
      <c r="DB123" s="17"/>
      <c r="DC123" s="17"/>
      <c r="DD123" s="17"/>
      <c r="DE123" s="17"/>
      <c r="DF123" s="17"/>
      <c r="DG123" s="17"/>
      <c r="DH123" s="17"/>
      <c r="DI123" s="17"/>
      <c r="DJ123" s="17"/>
      <c r="DK123" s="17"/>
      <c r="DL123" s="17"/>
      <c r="DM123" s="17"/>
      <c r="DN123" s="17"/>
      <c r="DO123" s="17"/>
      <c r="DP123" s="17"/>
      <c r="DQ123" s="17"/>
      <c r="DR123" s="17"/>
      <c r="DS123" s="17"/>
      <c r="DT123" s="17"/>
      <c r="DU123" s="17"/>
      <c r="DV123" s="17"/>
      <c r="DW123" s="17"/>
      <c r="DX123" s="17"/>
      <c r="DY123" s="17"/>
      <c r="DZ123" s="17"/>
      <c r="EA123" s="17"/>
      <c r="EB123" s="17"/>
      <c r="EC123" s="17"/>
      <c r="ED123" s="17"/>
      <c r="EE123" s="17"/>
      <c r="EF123" s="17"/>
      <c r="EG123" s="17"/>
      <c r="EH123" s="17"/>
      <c r="EI123" s="17"/>
      <c r="EJ123" s="17"/>
      <c r="EK123" s="17"/>
      <c r="EL123" s="17"/>
      <c r="EM123" s="17"/>
      <c r="EN123" s="17"/>
      <c r="EO123" s="17"/>
      <c r="EP123" s="17"/>
      <c r="EQ123" s="17"/>
      <c r="ER123" s="17"/>
      <c r="ES123" s="17"/>
      <c r="ET123" s="17"/>
      <c r="EU123" s="17"/>
      <c r="EV123" s="17"/>
      <c r="EW123" s="17"/>
      <c r="EX123" s="17"/>
      <c r="EY123" s="17"/>
      <c r="EZ123" s="17"/>
      <c r="FA123" s="17"/>
      <c r="FB123" s="17"/>
      <c r="FC123" s="17"/>
      <c r="FD123" s="17"/>
      <c r="FE123" s="17"/>
      <c r="FF123" s="17"/>
      <c r="FG123" s="17"/>
      <c r="FH123" s="17"/>
      <c r="FI123" s="17"/>
      <c r="FJ123" s="17"/>
      <c r="FK123" s="17"/>
      <c r="FL123" s="17"/>
      <c r="FM123" s="17"/>
      <c r="FN123" s="17"/>
      <c r="FO123" s="17"/>
      <c r="FP123" s="17"/>
      <c r="FQ123" s="17"/>
      <c r="FR123" s="17"/>
      <c r="FS123" s="17"/>
      <c r="FT123" s="17"/>
      <c r="FU123" s="17"/>
      <c r="FV123" s="17"/>
      <c r="FW123" s="17"/>
      <c r="FX123" s="17"/>
      <c r="FY123" s="17"/>
      <c r="FZ123" s="17"/>
      <c r="GA123" s="17"/>
      <c r="GB123" s="17"/>
      <c r="GC123" s="17"/>
      <c r="GD123" s="17"/>
      <c r="GE123" s="17"/>
      <c r="GF123" s="17"/>
      <c r="GG123" s="17"/>
      <c r="GH123" s="17"/>
      <c r="GI123" s="17"/>
      <c r="GJ123" s="17"/>
      <c r="GK123" s="17"/>
      <c r="GL123" s="17"/>
      <c r="GM123" s="17"/>
      <c r="GN123" s="17"/>
      <c r="GO123" s="17"/>
      <c r="GP123" s="17"/>
      <c r="GQ123" s="17"/>
      <c r="GR123" s="17"/>
      <c r="GS123" s="17"/>
      <c r="GT123" s="17"/>
      <c r="GU123" s="17"/>
      <c r="GV123" s="17"/>
      <c r="GW123" s="17"/>
      <c r="GX123" s="17"/>
      <c r="GY123" s="17"/>
      <c r="GZ123" s="17"/>
      <c r="HA123" s="17"/>
      <c r="HB123" s="17"/>
      <c r="HC123" s="17"/>
      <c r="HD123" s="17"/>
      <c r="HE123" s="17"/>
      <c r="HF123" s="17"/>
      <c r="HG123" s="17"/>
      <c r="HH123" s="17"/>
      <c r="HI123" s="17"/>
      <c r="HJ123" s="17"/>
      <c r="HK123" s="17"/>
      <c r="HL123" s="17"/>
      <c r="HM123" s="17"/>
      <c r="HN123" s="17"/>
      <c r="HO123" s="17"/>
      <c r="HP123" s="17"/>
      <c r="HQ123" s="17"/>
      <c r="HR123" s="17"/>
      <c r="HS123" s="17"/>
      <c r="HT123" s="17"/>
      <c r="HU123" s="17"/>
      <c r="HV123" s="17"/>
      <c r="HW123" s="17"/>
      <c r="HX123" s="17"/>
      <c r="HY123" s="17"/>
      <c r="HZ123" s="17"/>
      <c r="IA123" s="17"/>
      <c r="IB123" s="17"/>
      <c r="IC123" s="17"/>
      <c r="ID123" s="17"/>
      <c r="IE123" s="17"/>
      <c r="IF123" s="17"/>
      <c r="IG123" s="17"/>
      <c r="IH123" s="17"/>
      <c r="II123" s="17"/>
      <c r="IJ123" s="17"/>
      <c r="IK123" s="17"/>
      <c r="IL123" s="17"/>
      <c r="IM123" s="17"/>
      <c r="IN123" s="17"/>
      <c r="IO123" s="17"/>
      <c r="IP123" s="17"/>
      <c r="IQ123" s="17"/>
      <c r="IR123" s="17"/>
      <c r="IS123" s="17"/>
      <c r="IT123" s="17"/>
      <c r="IU123" s="17"/>
      <c r="IV123" s="17"/>
    </row>
    <row r="124" spans="1:256" s="6" customFormat="1" ht="21.75" customHeight="1" x14ac:dyDescent="0.25">
      <c r="A124" s="42"/>
      <c r="B124" s="144" t="s">
        <v>83</v>
      </c>
      <c r="C124" s="19"/>
      <c r="D124" s="19"/>
      <c r="E124" s="19"/>
      <c r="F124" s="19"/>
      <c r="G124" s="19"/>
      <c r="H124" s="17"/>
      <c r="I124" s="17"/>
      <c r="J124" s="17"/>
      <c r="K124" s="17"/>
      <c r="L124" s="17"/>
      <c r="M124" s="17"/>
      <c r="N124" s="17"/>
      <c r="O124" s="17"/>
      <c r="P124" s="17"/>
      <c r="Q124" s="17"/>
      <c r="R124" s="17"/>
      <c r="S124" s="17"/>
      <c r="T124" s="17"/>
      <c r="U124" s="17"/>
      <c r="V124" s="17"/>
      <c r="W124" s="17"/>
      <c r="X124" s="17"/>
      <c r="Y124" s="17"/>
      <c r="Z124" s="17"/>
      <c r="AA124" s="17"/>
      <c r="AB124" s="17"/>
      <c r="AC124" s="17"/>
      <c r="AD124" s="17"/>
      <c r="AE124" s="17"/>
      <c r="AF124" s="17"/>
      <c r="AG124" s="17"/>
      <c r="AH124" s="17"/>
      <c r="AI124" s="17"/>
      <c r="AJ124" s="17"/>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7"/>
      <c r="BG124" s="17"/>
      <c r="BH124" s="17"/>
      <c r="BI124" s="17"/>
      <c r="BJ124" s="17"/>
      <c r="BK124" s="17"/>
      <c r="BL124" s="17"/>
      <c r="BM124" s="17"/>
      <c r="BN124" s="17"/>
      <c r="BO124" s="17"/>
      <c r="BP124" s="17"/>
      <c r="BQ124" s="17"/>
      <c r="BR124" s="17"/>
      <c r="BS124" s="17"/>
      <c r="BT124" s="17"/>
      <c r="BU124" s="17"/>
      <c r="BV124" s="17"/>
      <c r="BW124" s="17"/>
      <c r="BX124" s="17"/>
      <c r="BY124" s="17"/>
      <c r="BZ124" s="17"/>
      <c r="CA124" s="17"/>
      <c r="CB124" s="17"/>
      <c r="CC124" s="17"/>
      <c r="CD124" s="17"/>
      <c r="CE124" s="17"/>
      <c r="CF124" s="17"/>
      <c r="CG124" s="17"/>
      <c r="CH124" s="17"/>
      <c r="CI124" s="17"/>
      <c r="CJ124" s="17"/>
      <c r="CK124" s="17"/>
      <c r="CL124" s="17"/>
      <c r="CM124" s="17"/>
      <c r="CN124" s="17"/>
      <c r="CO124" s="17"/>
      <c r="CP124" s="17"/>
      <c r="CQ124" s="17"/>
      <c r="CR124" s="17"/>
      <c r="CS124" s="17"/>
      <c r="CT124" s="17"/>
      <c r="CU124" s="17"/>
      <c r="CV124" s="17"/>
      <c r="CW124" s="17"/>
      <c r="CX124" s="17"/>
      <c r="CY124" s="17"/>
      <c r="CZ124" s="17"/>
      <c r="DA124" s="17"/>
      <c r="DB124" s="17"/>
      <c r="DC124" s="17"/>
      <c r="DD124" s="17"/>
      <c r="DE124" s="17"/>
      <c r="DF124" s="17"/>
      <c r="DG124" s="17"/>
      <c r="DH124" s="17"/>
      <c r="DI124" s="17"/>
      <c r="DJ124" s="17"/>
      <c r="DK124" s="17"/>
      <c r="DL124" s="17"/>
      <c r="DM124" s="17"/>
      <c r="DN124" s="17"/>
      <c r="DO124" s="17"/>
      <c r="DP124" s="17"/>
      <c r="DQ124" s="17"/>
      <c r="DR124" s="17"/>
      <c r="DS124" s="17"/>
      <c r="DT124" s="17"/>
      <c r="DU124" s="17"/>
      <c r="DV124" s="17"/>
      <c r="DW124" s="17"/>
      <c r="DX124" s="17"/>
      <c r="DY124" s="17"/>
      <c r="DZ124" s="17"/>
      <c r="EA124" s="17"/>
      <c r="EB124" s="17"/>
      <c r="EC124" s="17"/>
      <c r="ED124" s="17"/>
      <c r="EE124" s="17"/>
      <c r="EF124" s="17"/>
      <c r="EG124" s="17"/>
      <c r="EH124" s="17"/>
      <c r="EI124" s="17"/>
      <c r="EJ124" s="17"/>
      <c r="EK124" s="17"/>
      <c r="EL124" s="17"/>
      <c r="EM124" s="17"/>
      <c r="EN124" s="17"/>
      <c r="EO124" s="17"/>
      <c r="EP124" s="17"/>
      <c r="EQ124" s="17"/>
      <c r="ER124" s="17"/>
      <c r="ES124" s="17"/>
      <c r="ET124" s="17"/>
      <c r="EU124" s="17"/>
      <c r="EV124" s="17"/>
      <c r="EW124" s="17"/>
      <c r="EX124" s="17"/>
      <c r="EY124" s="17"/>
      <c r="EZ124" s="17"/>
      <c r="FA124" s="17"/>
      <c r="FB124" s="17"/>
      <c r="FC124" s="17"/>
      <c r="FD124" s="17"/>
      <c r="FE124" s="17"/>
      <c r="FF124" s="17"/>
      <c r="FG124" s="17"/>
      <c r="FH124" s="17"/>
      <c r="FI124" s="17"/>
      <c r="FJ124" s="17"/>
      <c r="FK124" s="17"/>
      <c r="FL124" s="17"/>
      <c r="FM124" s="17"/>
      <c r="FN124" s="17"/>
      <c r="FO124" s="17"/>
      <c r="FP124" s="17"/>
      <c r="FQ124" s="17"/>
      <c r="FR124" s="17"/>
      <c r="FS124" s="17"/>
      <c r="FT124" s="17"/>
      <c r="FU124" s="17"/>
      <c r="FV124" s="17"/>
      <c r="FW124" s="17"/>
      <c r="FX124" s="17"/>
      <c r="FY124" s="17"/>
      <c r="FZ124" s="17"/>
      <c r="GA124" s="17"/>
      <c r="GB124" s="17"/>
      <c r="GC124" s="17"/>
      <c r="GD124" s="17"/>
      <c r="GE124" s="17"/>
      <c r="GF124" s="17"/>
      <c r="GG124" s="17"/>
      <c r="GH124" s="17"/>
      <c r="GI124" s="17"/>
      <c r="GJ124" s="17"/>
      <c r="GK124" s="17"/>
      <c r="GL124" s="17"/>
      <c r="GM124" s="17"/>
      <c r="GN124" s="17"/>
      <c r="GO124" s="17"/>
      <c r="GP124" s="17"/>
      <c r="GQ124" s="17"/>
      <c r="GR124" s="17"/>
      <c r="GS124" s="17"/>
      <c r="GT124" s="17"/>
      <c r="GU124" s="17"/>
      <c r="GV124" s="17"/>
      <c r="GW124" s="17"/>
      <c r="GX124" s="17"/>
      <c r="GY124" s="17"/>
      <c r="GZ124" s="17"/>
      <c r="HA124" s="17"/>
      <c r="HB124" s="17"/>
      <c r="HC124" s="17"/>
      <c r="HD124" s="17"/>
      <c r="HE124" s="17"/>
      <c r="HF124" s="17"/>
      <c r="HG124" s="17"/>
      <c r="HH124" s="17"/>
      <c r="HI124" s="17"/>
      <c r="HJ124" s="17"/>
      <c r="HK124" s="17"/>
      <c r="HL124" s="17"/>
      <c r="HM124" s="17"/>
      <c r="HN124" s="17"/>
      <c r="HO124" s="17"/>
      <c r="HP124" s="17"/>
      <c r="HQ124" s="17"/>
      <c r="HR124" s="17"/>
      <c r="HS124" s="17"/>
      <c r="HT124" s="17"/>
      <c r="HU124" s="17"/>
      <c r="HV124" s="17"/>
      <c r="HW124" s="17"/>
      <c r="HX124" s="17"/>
      <c r="HY124" s="17"/>
      <c r="HZ124" s="17"/>
      <c r="IA124" s="17"/>
      <c r="IB124" s="17"/>
      <c r="IC124" s="17"/>
      <c r="ID124" s="17"/>
      <c r="IE124" s="17"/>
      <c r="IF124" s="17"/>
      <c r="IG124" s="17"/>
      <c r="IH124" s="17"/>
      <c r="II124" s="17"/>
      <c r="IJ124" s="17"/>
      <c r="IK124" s="17"/>
      <c r="IL124" s="17"/>
      <c r="IM124" s="17"/>
      <c r="IN124" s="17"/>
      <c r="IO124" s="17"/>
      <c r="IP124" s="17"/>
      <c r="IQ124" s="17"/>
      <c r="IR124" s="17"/>
      <c r="IS124" s="17"/>
      <c r="IT124" s="17"/>
      <c r="IU124" s="17"/>
      <c r="IV124" s="17"/>
    </row>
    <row r="125" spans="1:256" s="4" customFormat="1" x14ac:dyDescent="0.4">
      <c r="A125" s="56"/>
      <c r="B125" s="56"/>
      <c r="C125" s="56"/>
      <c r="D125" s="56"/>
      <c r="E125" s="56"/>
      <c r="F125" s="56"/>
      <c r="G125" s="85" t="s">
        <v>36</v>
      </c>
    </row>
    <row r="126" spans="1:256" s="3" customFormat="1" ht="102" x14ac:dyDescent="0.25">
      <c r="A126" s="46" t="s">
        <v>35</v>
      </c>
      <c r="B126" s="46" t="s">
        <v>37</v>
      </c>
      <c r="C126" s="46" t="s">
        <v>31</v>
      </c>
      <c r="D126" s="46" t="s">
        <v>66</v>
      </c>
      <c r="E126" s="46" t="s">
        <v>39</v>
      </c>
      <c r="F126" s="46" t="s">
        <v>67</v>
      </c>
      <c r="G126" s="46" t="s">
        <v>40</v>
      </c>
    </row>
    <row r="127" spans="1:256" s="4" customFormat="1" x14ac:dyDescent="0.4">
      <c r="A127" s="48">
        <v>1</v>
      </c>
      <c r="B127" s="48">
        <v>2</v>
      </c>
      <c r="C127" s="48">
        <v>3</v>
      </c>
      <c r="D127" s="48">
        <v>4</v>
      </c>
      <c r="E127" s="48">
        <v>5</v>
      </c>
      <c r="F127" s="48">
        <v>6</v>
      </c>
      <c r="G127" s="48">
        <v>7</v>
      </c>
    </row>
    <row r="128" spans="1:256" s="4" customFormat="1" x14ac:dyDescent="0.25">
      <c r="A128" s="53">
        <v>1</v>
      </c>
      <c r="B128" s="91" t="s">
        <v>120</v>
      </c>
      <c r="C128" s="92" t="s">
        <v>149</v>
      </c>
      <c r="D128" s="93">
        <v>20</v>
      </c>
      <c r="E128" s="94">
        <v>18</v>
      </c>
      <c r="F128" s="55">
        <f>D128*E128</f>
        <v>360</v>
      </c>
      <c r="G128" s="90">
        <v>1</v>
      </c>
    </row>
    <row r="129" spans="1:7" s="4" customFormat="1" x14ac:dyDescent="0.25">
      <c r="A129" s="53">
        <v>2</v>
      </c>
      <c r="B129" s="91" t="s">
        <v>121</v>
      </c>
      <c r="C129" s="92" t="s">
        <v>149</v>
      </c>
      <c r="D129" s="93">
        <v>1</v>
      </c>
      <c r="E129" s="94">
        <v>220</v>
      </c>
      <c r="F129" s="55">
        <f t="shared" ref="F129:F142" si="2">D129*E129</f>
        <v>220</v>
      </c>
      <c r="G129" s="90">
        <v>1</v>
      </c>
    </row>
    <row r="130" spans="1:7" s="4" customFormat="1" x14ac:dyDescent="0.25">
      <c r="A130" s="53">
        <v>3</v>
      </c>
      <c r="B130" s="91" t="s">
        <v>152</v>
      </c>
      <c r="C130" s="92" t="s">
        <v>149</v>
      </c>
      <c r="D130" s="93">
        <v>4</v>
      </c>
      <c r="E130" s="94">
        <v>320</v>
      </c>
      <c r="F130" s="55">
        <f t="shared" si="2"/>
        <v>1280</v>
      </c>
      <c r="G130" s="90">
        <v>1</v>
      </c>
    </row>
    <row r="131" spans="1:7" s="4" customFormat="1" x14ac:dyDescent="0.25">
      <c r="A131" s="53">
        <v>4</v>
      </c>
      <c r="B131" s="91" t="s">
        <v>122</v>
      </c>
      <c r="C131" s="92" t="s">
        <v>150</v>
      </c>
      <c r="D131" s="93">
        <v>20</v>
      </c>
      <c r="E131" s="94">
        <v>70</v>
      </c>
      <c r="F131" s="55">
        <f t="shared" si="2"/>
        <v>1400</v>
      </c>
      <c r="G131" s="90">
        <v>1</v>
      </c>
    </row>
    <row r="132" spans="1:7" s="4" customFormat="1" x14ac:dyDescent="0.25">
      <c r="A132" s="53">
        <v>5</v>
      </c>
      <c r="B132" s="91" t="s">
        <v>123</v>
      </c>
      <c r="C132" s="92" t="s">
        <v>149</v>
      </c>
      <c r="D132" s="93">
        <v>1</v>
      </c>
      <c r="E132" s="94">
        <v>300</v>
      </c>
      <c r="F132" s="55">
        <f t="shared" si="2"/>
        <v>300</v>
      </c>
      <c r="G132" s="90">
        <v>1</v>
      </c>
    </row>
    <row r="133" spans="1:7" s="4" customFormat="1" x14ac:dyDescent="0.25">
      <c r="A133" s="53">
        <v>6</v>
      </c>
      <c r="B133" s="91" t="s">
        <v>124</v>
      </c>
      <c r="C133" s="92" t="s">
        <v>149</v>
      </c>
      <c r="D133" s="93">
        <v>5</v>
      </c>
      <c r="E133" s="94">
        <v>80</v>
      </c>
      <c r="F133" s="55">
        <f t="shared" si="2"/>
        <v>400</v>
      </c>
      <c r="G133" s="90">
        <v>1</v>
      </c>
    </row>
    <row r="134" spans="1:7" s="4" customFormat="1" x14ac:dyDescent="0.25">
      <c r="A134" s="53">
        <v>7</v>
      </c>
      <c r="B134" s="91" t="s">
        <v>125</v>
      </c>
      <c r="C134" s="92" t="s">
        <v>151</v>
      </c>
      <c r="D134" s="93">
        <v>1</v>
      </c>
      <c r="E134" s="94">
        <v>1500</v>
      </c>
      <c r="F134" s="55">
        <f t="shared" si="2"/>
        <v>1500</v>
      </c>
      <c r="G134" s="90">
        <v>1</v>
      </c>
    </row>
    <row r="135" spans="1:7" s="4" customFormat="1" x14ac:dyDescent="0.25">
      <c r="A135" s="53">
        <v>8</v>
      </c>
      <c r="B135" s="91" t="s">
        <v>126</v>
      </c>
      <c r="C135" s="92" t="s">
        <v>149</v>
      </c>
      <c r="D135" s="93">
        <v>1</v>
      </c>
      <c r="E135" s="94">
        <v>45</v>
      </c>
      <c r="F135" s="55">
        <f t="shared" si="2"/>
        <v>45</v>
      </c>
      <c r="G135" s="90">
        <v>1</v>
      </c>
    </row>
    <row r="136" spans="1:7" s="4" customFormat="1" x14ac:dyDescent="0.25">
      <c r="A136" s="53">
        <v>9</v>
      </c>
      <c r="B136" s="91" t="s">
        <v>127</v>
      </c>
      <c r="C136" s="92" t="s">
        <v>149</v>
      </c>
      <c r="D136" s="93">
        <v>1</v>
      </c>
      <c r="E136" s="94">
        <v>125</v>
      </c>
      <c r="F136" s="55">
        <f t="shared" si="2"/>
        <v>125</v>
      </c>
      <c r="G136" s="90">
        <v>1</v>
      </c>
    </row>
    <row r="137" spans="1:7" s="4" customFormat="1" x14ac:dyDescent="0.25">
      <c r="A137" s="53">
        <v>10</v>
      </c>
      <c r="B137" s="91" t="s">
        <v>128</v>
      </c>
      <c r="C137" s="92" t="s">
        <v>149</v>
      </c>
      <c r="D137" s="93">
        <v>2</v>
      </c>
      <c r="E137" s="94">
        <v>800</v>
      </c>
      <c r="F137" s="55">
        <f t="shared" si="2"/>
        <v>1600</v>
      </c>
      <c r="G137" s="90">
        <v>1</v>
      </c>
    </row>
    <row r="138" spans="1:7" s="4" customFormat="1" x14ac:dyDescent="0.25">
      <c r="A138" s="53">
        <v>11</v>
      </c>
      <c r="B138" s="91" t="s">
        <v>129</v>
      </c>
      <c r="C138" s="92" t="s">
        <v>149</v>
      </c>
      <c r="D138" s="93">
        <v>10</v>
      </c>
      <c r="E138" s="94">
        <v>200</v>
      </c>
      <c r="F138" s="55">
        <f t="shared" si="2"/>
        <v>2000</v>
      </c>
      <c r="G138" s="90">
        <v>1</v>
      </c>
    </row>
    <row r="139" spans="1:7" s="4" customFormat="1" x14ac:dyDescent="0.25">
      <c r="A139" s="53">
        <v>12</v>
      </c>
      <c r="B139" s="91" t="s">
        <v>130</v>
      </c>
      <c r="C139" s="92" t="s">
        <v>149</v>
      </c>
      <c r="D139" s="93">
        <v>10</v>
      </c>
      <c r="E139" s="94">
        <v>920</v>
      </c>
      <c r="F139" s="55">
        <f t="shared" si="2"/>
        <v>9200</v>
      </c>
      <c r="G139" s="90">
        <v>1</v>
      </c>
    </row>
    <row r="140" spans="1:7" s="4" customFormat="1" x14ac:dyDescent="0.25">
      <c r="A140" s="53">
        <v>13</v>
      </c>
      <c r="B140" s="91" t="s">
        <v>131</v>
      </c>
      <c r="C140" s="92" t="s">
        <v>149</v>
      </c>
      <c r="D140" s="93">
        <v>2</v>
      </c>
      <c r="E140" s="94">
        <v>75</v>
      </c>
      <c r="F140" s="55">
        <f t="shared" si="2"/>
        <v>150</v>
      </c>
      <c r="G140" s="90">
        <v>1</v>
      </c>
    </row>
    <row r="141" spans="1:7" s="4" customFormat="1" x14ac:dyDescent="0.25">
      <c r="A141" s="53">
        <v>14</v>
      </c>
      <c r="B141" s="91" t="s">
        <v>132</v>
      </c>
      <c r="C141" s="92" t="s">
        <v>149</v>
      </c>
      <c r="D141" s="93">
        <v>2</v>
      </c>
      <c r="E141" s="94">
        <v>80</v>
      </c>
      <c r="F141" s="55">
        <f t="shared" si="2"/>
        <v>160</v>
      </c>
      <c r="G141" s="90">
        <v>1</v>
      </c>
    </row>
    <row r="142" spans="1:7" s="4" customFormat="1" x14ac:dyDescent="0.25">
      <c r="A142" s="53">
        <v>15</v>
      </c>
      <c r="B142" s="91"/>
      <c r="C142" s="92"/>
      <c r="D142" s="93"/>
      <c r="E142" s="94"/>
      <c r="F142" s="55">
        <f t="shared" si="2"/>
        <v>0</v>
      </c>
      <c r="G142" s="90"/>
    </row>
    <row r="143" spans="1:7" s="4" customFormat="1" x14ac:dyDescent="0.25">
      <c r="A143" s="79"/>
      <c r="B143" s="54" t="s">
        <v>18</v>
      </c>
      <c r="C143" s="55"/>
      <c r="D143" s="55"/>
      <c r="E143" s="55"/>
      <c r="F143" s="55">
        <f>SUM(F128:F142)</f>
        <v>18740</v>
      </c>
      <c r="G143" s="95"/>
    </row>
    <row r="144" spans="1:7" s="6" customFormat="1" ht="57.75" hidden="1" customHeight="1" x14ac:dyDescent="0.35">
      <c r="A144" s="81"/>
      <c r="B144" s="82"/>
      <c r="C144" s="74"/>
      <c r="D144" s="83"/>
      <c r="E144" s="83"/>
      <c r="F144" s="83"/>
      <c r="G144" s="83"/>
    </row>
    <row r="145" spans="1:256" s="6" customFormat="1" ht="36.75" hidden="1" customHeight="1" thickBot="1" x14ac:dyDescent="0.4">
      <c r="A145" s="83"/>
      <c r="B145" s="96"/>
      <c r="C145" s="83"/>
      <c r="D145" s="97"/>
      <c r="E145" s="98" t="s">
        <v>5</v>
      </c>
      <c r="F145" s="83"/>
      <c r="G145" s="83"/>
    </row>
    <row r="146" spans="1:256" s="6" customFormat="1" ht="20.399999999999999" x14ac:dyDescent="0.35">
      <c r="A146" s="83"/>
      <c r="B146" s="96"/>
      <c r="C146" s="83"/>
      <c r="D146" s="97"/>
      <c r="E146" s="98"/>
      <c r="F146" s="83"/>
      <c r="G146" s="83"/>
    </row>
    <row r="147" spans="1:256" s="136" customFormat="1" ht="26.4" x14ac:dyDescent="0.4">
      <c r="A147" s="201" t="s">
        <v>79</v>
      </c>
      <c r="B147" s="201"/>
      <c r="C147" s="201"/>
      <c r="D147" s="201"/>
      <c r="E147" s="201"/>
      <c r="F147" s="201"/>
      <c r="G147" s="201"/>
      <c r="H147" s="193"/>
      <c r="I147" s="193"/>
      <c r="J147" s="193"/>
      <c r="K147" s="193"/>
      <c r="L147" s="193"/>
      <c r="M147" s="193"/>
      <c r="N147" s="193"/>
      <c r="O147" s="193"/>
      <c r="P147" s="193"/>
      <c r="Q147" s="193"/>
      <c r="R147" s="193"/>
      <c r="S147" s="193"/>
      <c r="T147" s="193"/>
      <c r="U147" s="193"/>
      <c r="V147" s="193"/>
      <c r="W147" s="193"/>
      <c r="X147" s="193"/>
      <c r="Y147" s="193"/>
      <c r="Z147" s="193"/>
      <c r="AA147" s="193"/>
      <c r="AB147" s="193"/>
      <c r="AC147" s="193"/>
      <c r="AD147" s="193"/>
      <c r="AE147" s="193"/>
      <c r="AF147" s="193"/>
      <c r="AG147" s="193"/>
      <c r="AH147" s="193"/>
      <c r="AI147" s="193"/>
      <c r="AJ147" s="193"/>
      <c r="AK147" s="193"/>
      <c r="AL147" s="193"/>
      <c r="AM147" s="193"/>
      <c r="AN147" s="193"/>
      <c r="AO147" s="193"/>
      <c r="AP147" s="193"/>
      <c r="AQ147" s="193"/>
      <c r="AR147" s="193"/>
      <c r="AS147" s="193"/>
      <c r="AT147" s="193"/>
      <c r="AU147" s="193"/>
      <c r="AV147" s="193"/>
      <c r="AW147" s="193"/>
      <c r="AX147" s="193"/>
      <c r="AY147" s="193"/>
      <c r="AZ147" s="193"/>
      <c r="BA147" s="193"/>
      <c r="BB147" s="193"/>
      <c r="BC147" s="193"/>
      <c r="BD147" s="193"/>
      <c r="BE147" s="193"/>
      <c r="BF147" s="193"/>
      <c r="BG147" s="193"/>
      <c r="BH147" s="193"/>
      <c r="BI147" s="193"/>
      <c r="BJ147" s="193"/>
      <c r="BK147" s="193"/>
      <c r="BL147" s="193"/>
      <c r="BM147" s="193"/>
      <c r="BN147" s="193"/>
      <c r="BO147" s="193"/>
      <c r="BP147" s="193"/>
      <c r="BQ147" s="193"/>
      <c r="BR147" s="193"/>
      <c r="BS147" s="193"/>
      <c r="BT147" s="193"/>
      <c r="BU147" s="193"/>
      <c r="BV147" s="193"/>
      <c r="BW147" s="193"/>
      <c r="BX147" s="193"/>
      <c r="BY147" s="193"/>
      <c r="BZ147" s="193"/>
      <c r="CA147" s="193"/>
      <c r="CB147" s="193"/>
      <c r="CC147" s="193"/>
      <c r="CD147" s="193"/>
      <c r="CE147" s="193"/>
      <c r="CF147" s="193"/>
      <c r="CG147" s="193"/>
      <c r="CH147" s="193"/>
      <c r="CI147" s="193"/>
      <c r="CJ147" s="193"/>
      <c r="CK147" s="193"/>
      <c r="CL147" s="193"/>
      <c r="CM147" s="193"/>
      <c r="CN147" s="193"/>
      <c r="CO147" s="193"/>
      <c r="CP147" s="193"/>
      <c r="CQ147" s="193"/>
      <c r="CR147" s="193"/>
      <c r="CS147" s="193"/>
      <c r="CT147" s="193"/>
      <c r="CU147" s="193"/>
      <c r="CV147" s="193"/>
      <c r="CW147" s="193"/>
      <c r="CX147" s="193"/>
      <c r="CY147" s="193"/>
      <c r="CZ147" s="193"/>
      <c r="DA147" s="193"/>
      <c r="DB147" s="193"/>
      <c r="DC147" s="193"/>
      <c r="DD147" s="193"/>
      <c r="DE147" s="193"/>
      <c r="DF147" s="193"/>
      <c r="DG147" s="193"/>
      <c r="DH147" s="193"/>
      <c r="DI147" s="193"/>
      <c r="DJ147" s="193"/>
      <c r="DK147" s="193"/>
      <c r="DL147" s="193"/>
      <c r="DM147" s="193"/>
      <c r="DN147" s="193"/>
      <c r="DO147" s="193"/>
      <c r="DP147" s="193"/>
      <c r="DQ147" s="193"/>
      <c r="DR147" s="193"/>
      <c r="DS147" s="193"/>
      <c r="DT147" s="193"/>
      <c r="DU147" s="193"/>
      <c r="DV147" s="193"/>
      <c r="DW147" s="193"/>
      <c r="DX147" s="193"/>
      <c r="DY147" s="193"/>
      <c r="DZ147" s="193"/>
      <c r="EA147" s="193"/>
      <c r="EB147" s="193"/>
      <c r="EC147" s="193"/>
      <c r="ED147" s="193"/>
      <c r="EE147" s="193"/>
      <c r="EF147" s="193"/>
      <c r="EG147" s="193"/>
      <c r="EH147" s="193"/>
      <c r="EI147" s="193"/>
      <c r="EJ147" s="193"/>
      <c r="EK147" s="193"/>
      <c r="EL147" s="193"/>
      <c r="EM147" s="193"/>
      <c r="EN147" s="193"/>
      <c r="EO147" s="193"/>
      <c r="EP147" s="193"/>
      <c r="EQ147" s="193"/>
      <c r="ER147" s="193"/>
      <c r="ES147" s="193"/>
      <c r="ET147" s="193"/>
      <c r="EU147" s="193"/>
      <c r="EV147" s="193"/>
      <c r="EW147" s="193"/>
      <c r="EX147" s="193"/>
      <c r="EY147" s="193"/>
      <c r="EZ147" s="193"/>
      <c r="FA147" s="193"/>
      <c r="FB147" s="193"/>
      <c r="FC147" s="193"/>
      <c r="FD147" s="193"/>
      <c r="FE147" s="193"/>
      <c r="FF147" s="193"/>
      <c r="FG147" s="193"/>
      <c r="FH147" s="193"/>
      <c r="FI147" s="193"/>
      <c r="FJ147" s="193"/>
      <c r="FK147" s="193"/>
      <c r="FL147" s="193"/>
      <c r="FM147" s="193"/>
      <c r="FN147" s="193"/>
      <c r="FO147" s="193"/>
      <c r="FP147" s="193"/>
      <c r="FQ147" s="193"/>
      <c r="FR147" s="193"/>
      <c r="FS147" s="193"/>
      <c r="FT147" s="193"/>
      <c r="FU147" s="193"/>
      <c r="FV147" s="193"/>
      <c r="FW147" s="193"/>
      <c r="FX147" s="193"/>
      <c r="FY147" s="193"/>
      <c r="FZ147" s="193"/>
      <c r="GA147" s="193"/>
      <c r="GB147" s="193"/>
      <c r="GC147" s="193"/>
      <c r="GD147" s="193"/>
      <c r="GE147" s="193"/>
      <c r="GF147" s="193"/>
      <c r="GG147" s="193"/>
      <c r="GH147" s="193"/>
      <c r="GI147" s="193"/>
      <c r="GJ147" s="193"/>
      <c r="GK147" s="193"/>
      <c r="GL147" s="193"/>
      <c r="GM147" s="193"/>
      <c r="GN147" s="193"/>
      <c r="GO147" s="193"/>
      <c r="GP147" s="193"/>
      <c r="GQ147" s="193"/>
      <c r="GR147" s="193"/>
      <c r="GS147" s="193"/>
      <c r="GT147" s="193"/>
      <c r="GU147" s="193"/>
      <c r="GV147" s="193"/>
      <c r="GW147" s="193"/>
      <c r="GX147" s="193"/>
      <c r="GY147" s="193"/>
      <c r="GZ147" s="193"/>
      <c r="HA147" s="193"/>
      <c r="HB147" s="193"/>
      <c r="HC147" s="193"/>
      <c r="HD147" s="193"/>
      <c r="HE147" s="193"/>
      <c r="HF147" s="193"/>
      <c r="HG147" s="193"/>
      <c r="HH147" s="193"/>
      <c r="HI147" s="193"/>
      <c r="HJ147" s="193"/>
      <c r="HK147" s="193"/>
      <c r="HL147" s="193"/>
      <c r="HM147" s="193"/>
      <c r="HN147" s="193"/>
      <c r="HO147" s="193"/>
      <c r="HP147" s="193"/>
      <c r="HQ147" s="193"/>
      <c r="HR147" s="193"/>
      <c r="HS147" s="193"/>
      <c r="HT147" s="193"/>
      <c r="HU147" s="193"/>
      <c r="HV147" s="193"/>
      <c r="HW147" s="193"/>
      <c r="HX147" s="193"/>
      <c r="HY147" s="193"/>
      <c r="HZ147" s="193"/>
      <c r="IA147" s="193"/>
      <c r="IB147" s="193"/>
      <c r="IC147" s="193"/>
      <c r="ID147" s="193"/>
      <c r="IE147" s="193"/>
      <c r="IF147" s="193"/>
      <c r="IG147" s="193"/>
      <c r="IH147" s="193"/>
      <c r="II147" s="193"/>
      <c r="IJ147" s="193"/>
      <c r="IK147" s="193"/>
      <c r="IL147" s="193"/>
      <c r="IM147" s="193"/>
      <c r="IN147" s="193"/>
      <c r="IO147" s="193"/>
      <c r="IP147" s="193"/>
      <c r="IQ147" s="193"/>
      <c r="IR147" s="193"/>
      <c r="IS147" s="193"/>
      <c r="IT147" s="193"/>
      <c r="IU147" s="193"/>
      <c r="IV147" s="193"/>
    </row>
    <row r="148" spans="1:256" s="11" customFormat="1" ht="21.6" x14ac:dyDescent="0.45">
      <c r="A148" s="159" t="s">
        <v>43</v>
      </c>
      <c r="B148" s="159"/>
      <c r="C148" s="159"/>
      <c r="D148" s="159"/>
      <c r="E148" s="159"/>
      <c r="F148" s="159"/>
      <c r="G148" s="159"/>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c r="HC148" s="2"/>
      <c r="HD148" s="2"/>
      <c r="HE148" s="2"/>
      <c r="HF148" s="2"/>
      <c r="HG148" s="2"/>
      <c r="HH148" s="2"/>
      <c r="HI148" s="2"/>
      <c r="HJ148" s="2"/>
      <c r="HK148" s="2"/>
      <c r="HL148" s="2"/>
      <c r="HM148" s="2"/>
      <c r="HN148" s="2"/>
      <c r="HO148" s="2"/>
      <c r="HP148" s="2"/>
      <c r="HQ148" s="2"/>
      <c r="HR148" s="2"/>
      <c r="HS148" s="2"/>
      <c r="HT148" s="2"/>
      <c r="HU148" s="2"/>
      <c r="HV148" s="2"/>
      <c r="HW148" s="2"/>
      <c r="HX148" s="2"/>
      <c r="HY148" s="2"/>
      <c r="HZ148" s="2"/>
      <c r="IA148" s="2"/>
      <c r="IB148" s="2"/>
      <c r="IC148" s="2"/>
      <c r="ID148" s="2"/>
      <c r="IE148" s="2"/>
      <c r="IF148" s="2"/>
      <c r="IG148" s="2"/>
      <c r="IH148" s="2"/>
      <c r="II148" s="2"/>
      <c r="IJ148" s="2"/>
      <c r="IK148" s="2"/>
      <c r="IL148" s="2"/>
      <c r="IM148" s="2"/>
      <c r="IN148" s="2"/>
      <c r="IO148" s="2"/>
      <c r="IP148" s="2"/>
      <c r="IQ148" s="2"/>
      <c r="IR148" s="2"/>
      <c r="IS148" s="2"/>
      <c r="IT148" s="2"/>
      <c r="IU148" s="2"/>
      <c r="IV148" s="2"/>
    </row>
    <row r="149" spans="1:256" s="4" customFormat="1" x14ac:dyDescent="0.4">
      <c r="A149" s="99"/>
      <c r="B149" s="99"/>
      <c r="C149" s="59" t="s">
        <v>41</v>
      </c>
      <c r="D149" s="56"/>
      <c r="E149" s="67"/>
      <c r="F149" s="99"/>
      <c r="G149" s="56"/>
    </row>
    <row r="150" spans="1:256" s="4" customFormat="1" ht="40.799999999999997" x14ac:dyDescent="0.35">
      <c r="A150" s="46" t="s">
        <v>35</v>
      </c>
      <c r="B150" s="46" t="s">
        <v>42</v>
      </c>
      <c r="C150" s="46" t="s">
        <v>22</v>
      </c>
      <c r="D150" s="56"/>
      <c r="E150" s="56"/>
      <c r="F150" s="56"/>
      <c r="G150" s="56"/>
      <c r="H150" s="12"/>
    </row>
    <row r="151" spans="1:256" s="4" customFormat="1" x14ac:dyDescent="0.4">
      <c r="A151" s="48">
        <v>1</v>
      </c>
      <c r="B151" s="48">
        <v>2</v>
      </c>
      <c r="C151" s="48">
        <v>3</v>
      </c>
      <c r="D151" s="56"/>
      <c r="E151" s="56"/>
      <c r="F151" s="56"/>
      <c r="G151" s="56"/>
      <c r="H151" s="12"/>
    </row>
    <row r="152" spans="1:256" s="12" customFormat="1" ht="41.25" customHeight="1" x14ac:dyDescent="0.35">
      <c r="A152" s="46">
        <v>1</v>
      </c>
      <c r="B152" s="100" t="s">
        <v>68</v>
      </c>
      <c r="C152" s="101">
        <f t="array" ref="C152">SUM(IF(F128:F142&gt;0,F128:F142/G128:G142+0.00000000000001,0))</f>
        <v>18740</v>
      </c>
      <c r="D152" s="102"/>
      <c r="E152" s="102"/>
      <c r="F152" s="102"/>
      <c r="G152" s="102"/>
    </row>
    <row r="153" spans="1:256" s="12" customFormat="1" ht="41.25" customHeight="1" x14ac:dyDescent="0.35">
      <c r="A153" s="46">
        <v>4</v>
      </c>
      <c r="B153" s="100" t="s">
        <v>75</v>
      </c>
      <c r="C153" s="101">
        <f>C120</f>
        <v>6400</v>
      </c>
      <c r="D153" s="102"/>
      <c r="E153" s="102"/>
      <c r="F153" s="102"/>
      <c r="G153" s="102"/>
    </row>
    <row r="154" spans="1:256" s="12" customFormat="1" ht="41.25" customHeight="1" x14ac:dyDescent="0.35">
      <c r="A154" s="46">
        <v>5</v>
      </c>
      <c r="B154" s="103" t="s">
        <v>78</v>
      </c>
      <c r="C154" s="101">
        <f>SUM(C152:C153)</f>
        <v>25140</v>
      </c>
      <c r="D154" s="102"/>
      <c r="E154" s="102"/>
      <c r="F154" s="102"/>
      <c r="G154" s="102"/>
    </row>
    <row r="155" spans="1:256" s="12" customFormat="1" ht="102" x14ac:dyDescent="0.35">
      <c r="A155" s="46">
        <v>6</v>
      </c>
      <c r="B155" s="100" t="s">
        <v>46</v>
      </c>
      <c r="C155" s="101">
        <f>IF(D173=0,0,C154/D173)</f>
        <v>139.66666666666666</v>
      </c>
      <c r="D155" s="102"/>
      <c r="E155" s="102"/>
      <c r="F155" s="102"/>
      <c r="G155" s="102"/>
    </row>
    <row r="156" spans="1:256" s="6" customFormat="1" ht="20.399999999999999" x14ac:dyDescent="0.35">
      <c r="A156" s="83"/>
      <c r="B156" s="96"/>
      <c r="C156" s="83"/>
      <c r="D156" s="83"/>
      <c r="E156" s="83"/>
      <c r="F156" s="83"/>
      <c r="G156" s="83"/>
    </row>
    <row r="157" spans="1:256" s="11" customFormat="1" ht="21.6" x14ac:dyDescent="0.45">
      <c r="A157" s="159" t="s">
        <v>44</v>
      </c>
      <c r="B157" s="159"/>
      <c r="C157" s="159"/>
      <c r="D157" s="159"/>
      <c r="E157" s="159"/>
      <c r="F157" s="159"/>
      <c r="G157" s="159"/>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row>
    <row r="158" spans="1:256" s="6" customFormat="1" ht="21.6" thickBot="1" x14ac:dyDescent="0.45">
      <c r="A158" s="83"/>
      <c r="B158" s="83"/>
      <c r="C158" s="59" t="s">
        <v>45</v>
      </c>
      <c r="D158" s="83"/>
      <c r="E158" s="83"/>
      <c r="F158" s="83"/>
      <c r="G158" s="83"/>
    </row>
    <row r="159" spans="1:256" s="4" customFormat="1" ht="40.799999999999997" x14ac:dyDescent="0.35">
      <c r="A159" s="68" t="s">
        <v>35</v>
      </c>
      <c r="B159" s="46" t="s">
        <v>7</v>
      </c>
      <c r="C159" s="46" t="s">
        <v>8</v>
      </c>
      <c r="D159" s="56"/>
      <c r="E159" s="56"/>
      <c r="F159" s="56"/>
      <c r="G159" s="56"/>
    </row>
    <row r="160" spans="1:256" s="8" customFormat="1" x14ac:dyDescent="0.25">
      <c r="A160" s="104">
        <v>1</v>
      </c>
      <c r="B160" s="61">
        <v>2</v>
      </c>
      <c r="C160" s="61">
        <v>3</v>
      </c>
      <c r="D160" s="71"/>
      <c r="E160" s="71"/>
      <c r="F160" s="71"/>
      <c r="G160" s="71"/>
    </row>
    <row r="161" spans="1:256" s="4" customFormat="1" ht="46.5" customHeight="1" x14ac:dyDescent="0.35">
      <c r="A161" s="105">
        <v>1</v>
      </c>
      <c r="B161" s="106" t="s">
        <v>111</v>
      </c>
      <c r="C161" s="107">
        <f>C155</f>
        <v>139.66666666666666</v>
      </c>
      <c r="D161" s="56"/>
      <c r="E161" s="56"/>
      <c r="F161" s="56"/>
      <c r="G161" s="56"/>
    </row>
    <row r="162" spans="1:256" s="4" customFormat="1" ht="42" customHeight="1" x14ac:dyDescent="0.35">
      <c r="A162" s="105">
        <v>2</v>
      </c>
      <c r="B162" s="106" t="s">
        <v>48</v>
      </c>
      <c r="C162" s="108">
        <v>0.2</v>
      </c>
      <c r="D162" s="56"/>
      <c r="E162" s="56"/>
      <c r="F162" s="56"/>
      <c r="G162" s="56"/>
    </row>
    <row r="163" spans="1:256" s="4" customFormat="1" ht="46.5" customHeight="1" x14ac:dyDescent="0.35">
      <c r="A163" s="105">
        <v>3</v>
      </c>
      <c r="B163" s="106" t="s">
        <v>47</v>
      </c>
      <c r="C163" s="107">
        <f>C161*C162</f>
        <v>27.933333333333334</v>
      </c>
      <c r="D163" s="56"/>
      <c r="E163" s="56"/>
      <c r="F163" s="56"/>
      <c r="G163" s="56"/>
    </row>
    <row r="164" spans="1:256" s="4" customFormat="1" ht="49.5" customHeight="1" x14ac:dyDescent="0.35">
      <c r="A164" s="105">
        <v>4</v>
      </c>
      <c r="B164" s="106" t="s">
        <v>51</v>
      </c>
      <c r="C164" s="107">
        <f>C161+C163</f>
        <v>167.6</v>
      </c>
      <c r="D164" s="56"/>
      <c r="E164" s="56"/>
      <c r="F164" s="56"/>
      <c r="G164" s="56"/>
    </row>
    <row r="165" spans="1:256" s="4" customFormat="1" ht="69.75" customHeight="1" x14ac:dyDescent="0.35">
      <c r="A165" s="105">
        <v>5</v>
      </c>
      <c r="B165" s="109" t="s">
        <v>49</v>
      </c>
      <c r="C165" s="110">
        <v>1800</v>
      </c>
      <c r="D165" s="56"/>
      <c r="E165" s="56"/>
      <c r="F165" s="56"/>
      <c r="G165" s="56"/>
    </row>
    <row r="166" spans="1:256" s="4" customFormat="1" ht="20.399999999999999" x14ac:dyDescent="0.35">
      <c r="A166" s="111"/>
      <c r="B166" s="56"/>
      <c r="C166" s="56"/>
      <c r="D166" s="56"/>
      <c r="E166" s="56"/>
      <c r="F166" s="56"/>
      <c r="G166" s="56"/>
    </row>
    <row r="167" spans="1:256" s="136" customFormat="1" ht="26.4" x14ac:dyDescent="0.4">
      <c r="A167" s="200" t="s">
        <v>50</v>
      </c>
      <c r="B167" s="200"/>
      <c r="C167" s="200"/>
      <c r="D167" s="200"/>
      <c r="E167" s="200"/>
      <c r="F167" s="200"/>
      <c r="G167" s="200"/>
      <c r="H167" s="137"/>
      <c r="I167" s="137"/>
      <c r="J167" s="137"/>
      <c r="K167" s="137"/>
      <c r="L167" s="137"/>
      <c r="M167" s="137"/>
      <c r="N167" s="137"/>
      <c r="O167" s="137"/>
      <c r="P167" s="137"/>
      <c r="Q167" s="137"/>
      <c r="R167" s="137"/>
      <c r="S167" s="137"/>
      <c r="T167" s="137"/>
      <c r="U167" s="137"/>
      <c r="V167" s="137"/>
      <c r="W167" s="137"/>
      <c r="X167" s="137"/>
      <c r="Y167" s="137"/>
      <c r="Z167" s="13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c r="CN167" s="137"/>
      <c r="CO167" s="137"/>
      <c r="CP167" s="137"/>
      <c r="CQ167" s="137"/>
      <c r="CR167" s="137"/>
      <c r="CS167" s="137"/>
      <c r="CT167" s="137"/>
      <c r="CU167" s="137"/>
      <c r="CV167" s="137"/>
      <c r="CW167" s="137"/>
      <c r="CX167" s="137"/>
      <c r="CY167" s="137"/>
      <c r="CZ167" s="137"/>
      <c r="DA167" s="137"/>
      <c r="DB167" s="137"/>
      <c r="DC167" s="137"/>
      <c r="DD167" s="137"/>
      <c r="DE167" s="137"/>
      <c r="DF167" s="137"/>
      <c r="DG167" s="137"/>
      <c r="DH167" s="137"/>
      <c r="DI167" s="137"/>
      <c r="DJ167" s="137"/>
      <c r="DK167" s="137"/>
      <c r="DL167" s="137"/>
      <c r="DM167" s="137"/>
      <c r="DN167" s="137"/>
      <c r="DO167" s="137"/>
      <c r="DP167" s="137"/>
      <c r="DQ167" s="137"/>
      <c r="DR167" s="137"/>
      <c r="DS167" s="137"/>
      <c r="DT167" s="137"/>
      <c r="DU167" s="137"/>
      <c r="DV167" s="137"/>
      <c r="DW167" s="137"/>
      <c r="DX167" s="137"/>
      <c r="DY167" s="137"/>
      <c r="DZ167" s="137"/>
      <c r="EA167" s="137"/>
      <c r="EB167" s="137"/>
      <c r="EC167" s="137"/>
      <c r="ED167" s="137"/>
      <c r="EE167" s="137"/>
      <c r="EF167" s="137"/>
      <c r="EG167" s="137"/>
      <c r="EH167" s="137"/>
      <c r="EI167" s="137"/>
      <c r="EJ167" s="137"/>
      <c r="EK167" s="137"/>
      <c r="EL167" s="137"/>
      <c r="EM167" s="137"/>
      <c r="EN167" s="137"/>
      <c r="EO167" s="137"/>
      <c r="EP167" s="137"/>
      <c r="EQ167" s="137"/>
      <c r="ER167" s="137"/>
      <c r="ES167" s="137"/>
      <c r="ET167" s="137"/>
      <c r="EU167" s="137"/>
      <c r="EV167" s="137"/>
      <c r="EW167" s="137"/>
      <c r="EX167" s="137"/>
      <c r="EY167" s="137"/>
      <c r="EZ167" s="137"/>
      <c r="FA167" s="137"/>
      <c r="FB167" s="137"/>
      <c r="FC167" s="137"/>
      <c r="FD167" s="137"/>
      <c r="FE167" s="137"/>
      <c r="FF167" s="137"/>
      <c r="FG167" s="137"/>
      <c r="FH167" s="137"/>
      <c r="FI167" s="137"/>
      <c r="FJ167" s="137"/>
      <c r="FK167" s="137"/>
      <c r="FL167" s="137"/>
      <c r="FM167" s="137"/>
      <c r="FN167" s="137"/>
      <c r="FO167" s="137"/>
      <c r="FP167" s="137"/>
      <c r="FQ167" s="137"/>
      <c r="FR167" s="137"/>
      <c r="FS167" s="137"/>
      <c r="FT167" s="137"/>
      <c r="FU167" s="137"/>
      <c r="FV167" s="137"/>
      <c r="FW167" s="137"/>
      <c r="FX167" s="137"/>
      <c r="FY167" s="137"/>
      <c r="FZ167" s="137"/>
      <c r="GA167" s="137"/>
      <c r="GB167" s="137"/>
      <c r="GC167" s="137"/>
      <c r="GD167" s="137"/>
      <c r="GE167" s="137"/>
      <c r="GF167" s="137"/>
      <c r="GG167" s="137"/>
      <c r="GH167" s="137"/>
      <c r="GI167" s="137"/>
      <c r="GJ167" s="137"/>
      <c r="GK167" s="137"/>
      <c r="GL167" s="137"/>
      <c r="GM167" s="137"/>
      <c r="GN167" s="137"/>
      <c r="GO167" s="137"/>
      <c r="GP167" s="137"/>
      <c r="GQ167" s="137"/>
      <c r="GR167" s="137"/>
      <c r="GS167" s="137"/>
      <c r="GT167" s="137"/>
      <c r="GU167" s="137"/>
      <c r="GV167" s="137"/>
      <c r="GW167" s="137"/>
      <c r="GX167" s="137"/>
      <c r="GY167" s="137"/>
      <c r="GZ167" s="137"/>
      <c r="HA167" s="137"/>
      <c r="HB167" s="137"/>
      <c r="HC167" s="137"/>
      <c r="HD167" s="137"/>
      <c r="HE167" s="137"/>
      <c r="HF167" s="137"/>
      <c r="HG167" s="137"/>
      <c r="HH167" s="137"/>
      <c r="HI167" s="137"/>
      <c r="HJ167" s="137"/>
      <c r="HK167" s="137"/>
      <c r="HL167" s="137"/>
      <c r="HM167" s="137"/>
      <c r="HN167" s="137"/>
      <c r="HO167" s="137"/>
      <c r="HP167" s="137"/>
      <c r="HQ167" s="137"/>
      <c r="HR167" s="137"/>
      <c r="HS167" s="137"/>
      <c r="HT167" s="137"/>
      <c r="HU167" s="137"/>
      <c r="HV167" s="137"/>
      <c r="HW167" s="137"/>
      <c r="HX167" s="137"/>
      <c r="HY167" s="137"/>
      <c r="HZ167" s="137"/>
      <c r="IA167" s="137"/>
      <c r="IB167" s="137"/>
      <c r="IC167" s="137"/>
      <c r="ID167" s="137"/>
      <c r="IE167" s="137"/>
      <c r="IF167" s="137"/>
      <c r="IG167" s="137"/>
      <c r="IH167" s="137"/>
      <c r="II167" s="137"/>
      <c r="IJ167" s="137"/>
      <c r="IK167" s="137"/>
      <c r="IL167" s="137"/>
      <c r="IM167" s="137"/>
      <c r="IN167" s="137"/>
      <c r="IO167" s="137"/>
      <c r="IP167" s="137"/>
      <c r="IQ167" s="137"/>
      <c r="IR167" s="137"/>
      <c r="IS167" s="137"/>
      <c r="IT167" s="137"/>
      <c r="IU167" s="137"/>
      <c r="IV167" s="137"/>
    </row>
    <row r="168" spans="1:256" s="11" customFormat="1" ht="21.6" x14ac:dyDescent="0.45">
      <c r="A168" s="159" t="s">
        <v>9</v>
      </c>
      <c r="B168" s="159"/>
      <c r="C168" s="159"/>
      <c r="D168" s="159"/>
      <c r="E168" s="159"/>
      <c r="F168" s="159"/>
      <c r="G168" s="159"/>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row>
    <row r="169" spans="1:256" s="13" customFormat="1" ht="21.6" thickBot="1" x14ac:dyDescent="0.45">
      <c r="A169" s="56"/>
      <c r="B169" s="67"/>
      <c r="C169" s="67"/>
      <c r="D169" s="85" t="s">
        <v>52</v>
      </c>
      <c r="E169" s="56"/>
      <c r="F169" s="56"/>
      <c r="G169" s="56"/>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row>
    <row r="170" spans="1:256" s="3" customFormat="1" ht="40.799999999999997" x14ac:dyDescent="0.25">
      <c r="A170" s="68" t="s">
        <v>35</v>
      </c>
      <c r="B170" s="192" t="s">
        <v>53</v>
      </c>
      <c r="C170" s="192"/>
      <c r="D170" s="46"/>
      <c r="E170" s="47"/>
      <c r="F170" s="47"/>
      <c r="G170" s="47"/>
    </row>
    <row r="171" spans="1:256" s="4" customFormat="1" ht="20.399999999999999" x14ac:dyDescent="0.35">
      <c r="A171" s="112">
        <v>1</v>
      </c>
      <c r="B171" s="113">
        <v>2</v>
      </c>
      <c r="C171" s="113">
        <v>3</v>
      </c>
      <c r="D171" s="113">
        <v>4</v>
      </c>
      <c r="E171" s="56"/>
      <c r="F171" s="56"/>
      <c r="G171" s="56"/>
    </row>
    <row r="172" spans="1:256" s="4" customFormat="1" ht="22.5" customHeight="1" x14ac:dyDescent="0.35">
      <c r="A172" s="198">
        <v>1</v>
      </c>
      <c r="B172" s="194" t="s">
        <v>54</v>
      </c>
      <c r="C172" s="114" t="s">
        <v>76</v>
      </c>
      <c r="D172" s="89" t="s">
        <v>118</v>
      </c>
      <c r="E172" s="56"/>
      <c r="F172" s="56"/>
      <c r="G172" s="56"/>
    </row>
    <row r="173" spans="1:256" s="4" customFormat="1" ht="22.5" customHeight="1" x14ac:dyDescent="0.35">
      <c r="A173" s="199"/>
      <c r="B173" s="195"/>
      <c r="C173" s="114" t="s">
        <v>38</v>
      </c>
      <c r="D173" s="88">
        <v>180</v>
      </c>
      <c r="E173" s="56"/>
      <c r="F173" s="56"/>
      <c r="G173" s="56"/>
    </row>
    <row r="174" spans="1:256" s="4" customFormat="1" ht="22.5" customHeight="1" x14ac:dyDescent="0.35">
      <c r="A174" s="105">
        <v>2</v>
      </c>
      <c r="B174" s="196" t="s">
        <v>58</v>
      </c>
      <c r="C174" s="197"/>
      <c r="D174" s="115">
        <v>1500</v>
      </c>
      <c r="E174" s="56"/>
      <c r="F174" s="56"/>
      <c r="G174" s="56"/>
    </row>
    <row r="175" spans="1:256" s="4" customFormat="1" ht="40.5" customHeight="1" x14ac:dyDescent="0.35">
      <c r="A175" s="105">
        <v>3</v>
      </c>
      <c r="B175" s="196" t="s">
        <v>60</v>
      </c>
      <c r="C175" s="197"/>
      <c r="D175" s="107">
        <f>D173*D174</f>
        <v>270000</v>
      </c>
      <c r="E175" s="56"/>
      <c r="F175" s="56"/>
      <c r="G175" s="56"/>
    </row>
    <row r="176" spans="1:256" s="4" customFormat="1" ht="30" customHeight="1" x14ac:dyDescent="0.35">
      <c r="A176" s="98"/>
      <c r="B176" s="56"/>
      <c r="C176" s="56"/>
      <c r="D176" s="56"/>
      <c r="E176" s="56"/>
      <c r="F176" s="56"/>
      <c r="G176" s="56"/>
    </row>
    <row r="177" spans="1:8" s="4" customFormat="1" ht="21.6" x14ac:dyDescent="0.45">
      <c r="A177" s="159" t="s">
        <v>10</v>
      </c>
      <c r="B177" s="159"/>
      <c r="C177" s="159"/>
      <c r="D177" s="159"/>
      <c r="E177" s="159"/>
      <c r="F177" s="159"/>
      <c r="G177" s="159"/>
      <c r="H177" s="2"/>
    </row>
    <row r="178" spans="1:8" s="4" customFormat="1" ht="15.9" customHeight="1" thickBot="1" x14ac:dyDescent="0.3">
      <c r="A178" s="42"/>
      <c r="B178" s="42"/>
      <c r="C178" s="42"/>
      <c r="D178" s="42"/>
      <c r="E178" s="42"/>
      <c r="F178" s="42"/>
      <c r="G178" s="42"/>
      <c r="H178" s="18"/>
    </row>
    <row r="179" spans="1:8" s="4" customFormat="1" ht="43.2" thickTop="1" thickBot="1" x14ac:dyDescent="0.4">
      <c r="A179" s="42"/>
      <c r="B179" s="109" t="s">
        <v>117</v>
      </c>
      <c r="C179" s="116">
        <v>6</v>
      </c>
      <c r="D179" s="117" t="str">
        <f>IF(C179=4,"НПД 4%",IF(C179=6,"НПД/УСН 6%",IF(C179=15,"УСН 15%",0)))</f>
        <v>НПД/УСН 6%</v>
      </c>
      <c r="E179" s="56"/>
      <c r="F179" s="42"/>
      <c r="G179" s="42"/>
      <c r="H179" s="18"/>
    </row>
    <row r="180" spans="1:8" s="4" customFormat="1" ht="45.75" customHeight="1" thickTop="1" x14ac:dyDescent="0.25">
      <c r="A180" s="42"/>
      <c r="B180" s="169" t="s">
        <v>97</v>
      </c>
      <c r="C180" s="169"/>
      <c r="D180" s="169"/>
      <c r="E180" s="42"/>
      <c r="F180" s="42"/>
      <c r="G180" s="42"/>
      <c r="H180" s="18"/>
    </row>
    <row r="181" spans="1:8" s="4" customFormat="1" ht="15.9" customHeight="1" x14ac:dyDescent="0.25">
      <c r="A181" s="42"/>
      <c r="B181" s="42"/>
      <c r="C181" s="42"/>
      <c r="D181" s="42"/>
      <c r="E181" s="42"/>
      <c r="F181" s="42"/>
      <c r="G181" s="42"/>
      <c r="H181" s="18"/>
    </row>
    <row r="182" spans="1:8" s="4" customFormat="1" ht="19.5" customHeight="1" thickBot="1" x14ac:dyDescent="0.45">
      <c r="A182" s="56"/>
      <c r="B182" s="67"/>
      <c r="C182" s="85" t="s">
        <v>55</v>
      </c>
      <c r="D182" s="56"/>
      <c r="E182" s="56"/>
      <c r="F182" s="56"/>
      <c r="G182" s="56"/>
    </row>
    <row r="183" spans="1:8" s="3" customFormat="1" ht="40.799999999999997" x14ac:dyDescent="0.25">
      <c r="A183" s="118" t="s">
        <v>35</v>
      </c>
      <c r="B183" s="70" t="s">
        <v>53</v>
      </c>
      <c r="C183" s="119" t="s">
        <v>22</v>
      </c>
      <c r="D183" s="47"/>
      <c r="E183" s="47"/>
      <c r="F183" s="47"/>
      <c r="G183" s="47"/>
    </row>
    <row r="184" spans="1:8" s="4" customFormat="1" ht="20.25" customHeight="1" x14ac:dyDescent="0.4">
      <c r="A184" s="72">
        <v>1</v>
      </c>
      <c r="B184" s="48">
        <v>2</v>
      </c>
      <c r="C184" s="120">
        <v>3</v>
      </c>
      <c r="D184" s="56"/>
      <c r="E184" s="56"/>
      <c r="F184" s="56"/>
      <c r="G184" s="56"/>
    </row>
    <row r="185" spans="1:8" s="4" customFormat="1" ht="43.5" customHeight="1" x14ac:dyDescent="0.35">
      <c r="A185" s="121">
        <v>1</v>
      </c>
      <c r="B185" s="122" t="s">
        <v>56</v>
      </c>
      <c r="C185" s="123">
        <f>D175</f>
        <v>270000</v>
      </c>
      <c r="D185" s="56"/>
      <c r="E185" s="56"/>
      <c r="F185" s="56"/>
      <c r="G185" s="56"/>
    </row>
    <row r="186" spans="1:8" s="4" customFormat="1" ht="43.5" customHeight="1" x14ac:dyDescent="0.35">
      <c r="A186" s="121">
        <v>2</v>
      </c>
      <c r="B186" s="122" t="s">
        <v>59</v>
      </c>
      <c r="C186" s="123">
        <f>C154</f>
        <v>25140</v>
      </c>
      <c r="D186" s="56"/>
      <c r="E186" s="56"/>
      <c r="F186" s="56"/>
      <c r="G186" s="56"/>
    </row>
    <row r="187" spans="1:8" s="4" customFormat="1" ht="43.5" customHeight="1" x14ac:dyDescent="0.35">
      <c r="A187" s="121">
        <v>3</v>
      </c>
      <c r="B187" s="122" t="s">
        <v>84</v>
      </c>
      <c r="C187" s="123">
        <f>IF(C179=15,(C185-C186)*0.15,C185*C179/100)</f>
        <v>16200</v>
      </c>
      <c r="D187" s="56"/>
      <c r="E187" s="56"/>
      <c r="F187" s="56"/>
      <c r="G187" s="56"/>
    </row>
    <row r="188" spans="1:8" s="4" customFormat="1" ht="43.5" customHeight="1" x14ac:dyDescent="0.35">
      <c r="A188" s="121">
        <v>4</v>
      </c>
      <c r="B188" s="122" t="s">
        <v>175</v>
      </c>
      <c r="C188" s="123">
        <f>C185-C186-C187</f>
        <v>228660</v>
      </c>
      <c r="D188" s="56"/>
      <c r="E188" s="56"/>
      <c r="F188" s="56"/>
      <c r="G188" s="56"/>
    </row>
    <row r="189" spans="1:8" s="4" customFormat="1" ht="43.5" customHeight="1" x14ac:dyDescent="0.35">
      <c r="A189" s="121">
        <v>5</v>
      </c>
      <c r="B189" s="122" t="s">
        <v>11</v>
      </c>
      <c r="C189" s="123">
        <f>C188*12</f>
        <v>2743920</v>
      </c>
      <c r="D189" s="56"/>
      <c r="E189" s="56"/>
      <c r="F189" s="56"/>
      <c r="G189" s="56"/>
    </row>
    <row r="190" spans="1:8" s="4" customFormat="1" ht="43.5" customHeight="1" x14ac:dyDescent="0.35">
      <c r="A190" s="121">
        <v>6</v>
      </c>
      <c r="B190" s="122" t="s">
        <v>57</v>
      </c>
      <c r="C190" s="124">
        <f>IF(C186=0,0,C188/C186)</f>
        <v>9.0954653937947487</v>
      </c>
      <c r="D190" s="56"/>
      <c r="E190" s="56"/>
      <c r="F190" s="56"/>
      <c r="G190" s="56"/>
    </row>
    <row r="191" spans="1:8" ht="43.5" customHeight="1" thickBot="1" x14ac:dyDescent="0.45">
      <c r="A191" s="121">
        <v>7</v>
      </c>
      <c r="B191" s="125" t="s">
        <v>112</v>
      </c>
      <c r="C191" s="126">
        <f>ROUND(C93/C188,0)</f>
        <v>2</v>
      </c>
    </row>
    <row r="192" spans="1:8" s="4" customFormat="1" ht="20.399999999999999" x14ac:dyDescent="0.35">
      <c r="A192" s="56"/>
      <c r="B192" s="56"/>
      <c r="C192" s="56"/>
      <c r="D192" s="56"/>
      <c r="E192" s="56"/>
      <c r="F192" s="56"/>
      <c r="G192" s="56"/>
    </row>
    <row r="193" spans="1:7" s="15" customFormat="1" ht="43.5" customHeight="1" x14ac:dyDescent="0.25">
      <c r="A193" s="169" t="s">
        <v>12</v>
      </c>
      <c r="B193" s="169"/>
      <c r="C193" s="169"/>
      <c r="D193" s="169"/>
      <c r="E193" s="25"/>
      <c r="F193" s="127"/>
      <c r="G193" s="127"/>
    </row>
    <row r="194" spans="1:7" s="15" customFormat="1" ht="40.5" customHeight="1" x14ac:dyDescent="0.25">
      <c r="A194" s="169"/>
      <c r="B194" s="169"/>
      <c r="C194" s="169"/>
      <c r="D194" s="169"/>
      <c r="E194" s="25"/>
      <c r="F194" s="128"/>
      <c r="G194" s="127"/>
    </row>
    <row r="195" spans="1:7" s="4" customFormat="1" ht="48" customHeight="1" x14ac:dyDescent="0.35">
      <c r="A195" s="169" t="s">
        <v>188</v>
      </c>
      <c r="B195" s="169"/>
      <c r="C195" s="169"/>
      <c r="D195" s="169"/>
      <c r="E195" s="169"/>
      <c r="F195" s="43"/>
      <c r="G195" s="56"/>
    </row>
    <row r="196" spans="1:7" s="14" customFormat="1" ht="57.75" customHeight="1" x14ac:dyDescent="0.4">
      <c r="A196" s="27"/>
      <c r="B196" s="129"/>
      <c r="C196" s="27"/>
      <c r="D196" s="27"/>
      <c r="E196" s="27"/>
      <c r="F196" s="130"/>
      <c r="G196" s="130"/>
    </row>
    <row r="197" spans="1:7" ht="15.75" hidden="1" customHeight="1" x14ac:dyDescent="0.4"/>
  </sheetData>
  <sheetProtection formatCells="0" formatColumns="0" formatRows="0" insertColumns="0" insertRows="0" insertHyperlinks="0" deleteColumns="0" deleteRows="0" sort="0" autoFilter="0" pivotTables="0"/>
  <mergeCells count="275">
    <mergeCell ref="A54:G54"/>
    <mergeCell ref="A55:G55"/>
    <mergeCell ref="A56:G56"/>
    <mergeCell ref="A57:G57"/>
    <mergeCell ref="A58:G58"/>
    <mergeCell ref="A59:G59"/>
    <mergeCell ref="A60:G60"/>
    <mergeCell ref="B61:G61"/>
    <mergeCell ref="A40:C40"/>
    <mergeCell ref="B28:G28"/>
    <mergeCell ref="B47:G47"/>
    <mergeCell ref="A48:G48"/>
    <mergeCell ref="A49:G49"/>
    <mergeCell ref="A50:G50"/>
    <mergeCell ref="A51:G51"/>
    <mergeCell ref="A52:G52"/>
    <mergeCell ref="A53:G53"/>
    <mergeCell ref="A37:G37"/>
    <mergeCell ref="A38:G38"/>
    <mergeCell ref="A39:G39"/>
    <mergeCell ref="B35:G35"/>
    <mergeCell ref="A15:G15"/>
    <mergeCell ref="A17:G17"/>
    <mergeCell ref="A29:G29"/>
    <mergeCell ref="A30:G30"/>
    <mergeCell ref="A31:G31"/>
    <mergeCell ref="A19:G19"/>
    <mergeCell ref="A23:C23"/>
    <mergeCell ref="A24:C24"/>
    <mergeCell ref="A25:C25"/>
    <mergeCell ref="B123:G123"/>
    <mergeCell ref="H147:N147"/>
    <mergeCell ref="O147:U147"/>
    <mergeCell ref="V147:AB147"/>
    <mergeCell ref="AC147:AI147"/>
    <mergeCell ref="A195:E195"/>
    <mergeCell ref="A177:G177"/>
    <mergeCell ref="A193:D193"/>
    <mergeCell ref="A168:G168"/>
    <mergeCell ref="B170:C170"/>
    <mergeCell ref="B172:B173"/>
    <mergeCell ref="A194:D194"/>
    <mergeCell ref="B174:C174"/>
    <mergeCell ref="B175:C175"/>
    <mergeCell ref="A172:A173"/>
    <mergeCell ref="A157:G157"/>
    <mergeCell ref="A167:G167"/>
    <mergeCell ref="A147:G147"/>
    <mergeCell ref="B180:D180"/>
    <mergeCell ref="FM147:FS147"/>
    <mergeCell ref="ER122:EX122"/>
    <mergeCell ref="EY122:FE122"/>
    <mergeCell ref="BL122:BR122"/>
    <mergeCell ref="BS122:BY122"/>
    <mergeCell ref="IL147:IR147"/>
    <mergeCell ref="IS147:IV147"/>
    <mergeCell ref="A148:G148"/>
    <mergeCell ref="GV147:HB147"/>
    <mergeCell ref="HC147:HI147"/>
    <mergeCell ref="HJ147:HP147"/>
    <mergeCell ref="HQ147:HW147"/>
    <mergeCell ref="HX147:ID147"/>
    <mergeCell ref="IE147:IK147"/>
    <mergeCell ref="FF147:FL147"/>
    <mergeCell ref="FT147:FZ147"/>
    <mergeCell ref="GA147:GG147"/>
    <mergeCell ref="GH147:GN147"/>
    <mergeCell ref="GO147:GU147"/>
    <mergeCell ref="DP147:DV147"/>
    <mergeCell ref="DW147:EC147"/>
    <mergeCell ref="ED147:EJ147"/>
    <mergeCell ref="EK147:EQ147"/>
    <mergeCell ref="ER147:EX147"/>
    <mergeCell ref="AJ147:AP147"/>
    <mergeCell ref="AQ147:AW147"/>
    <mergeCell ref="AX147:BD147"/>
    <mergeCell ref="BE147:BK147"/>
    <mergeCell ref="BL147:BR147"/>
    <mergeCell ref="BS147:BY147"/>
    <mergeCell ref="EY147:FE147"/>
    <mergeCell ref="BZ147:CF147"/>
    <mergeCell ref="CG147:CM147"/>
    <mergeCell ref="CN147:CT147"/>
    <mergeCell ref="CU147:DA147"/>
    <mergeCell ref="DB147:DH147"/>
    <mergeCell ref="DI147:DO147"/>
    <mergeCell ref="IS122:IV122"/>
    <mergeCell ref="GV122:HB122"/>
    <mergeCell ref="HC122:HI122"/>
    <mergeCell ref="HJ122:HP122"/>
    <mergeCell ref="HQ122:HW122"/>
    <mergeCell ref="HX122:ID122"/>
    <mergeCell ref="IE122:IK122"/>
    <mergeCell ref="IL112:IR112"/>
    <mergeCell ref="IS112:IV112"/>
    <mergeCell ref="IL122:IR122"/>
    <mergeCell ref="IE112:IK112"/>
    <mergeCell ref="A122:G122"/>
    <mergeCell ref="H122:N122"/>
    <mergeCell ref="O122:U122"/>
    <mergeCell ref="V122:AB122"/>
    <mergeCell ref="AC122:AI122"/>
    <mergeCell ref="AJ122:AP122"/>
    <mergeCell ref="AQ122:AW122"/>
    <mergeCell ref="AX122:BD122"/>
    <mergeCell ref="BE122:BK122"/>
    <mergeCell ref="GA112:GG112"/>
    <mergeCell ref="GH112:GN112"/>
    <mergeCell ref="GO112:GU112"/>
    <mergeCell ref="GV112:HB112"/>
    <mergeCell ref="HC112:HI112"/>
    <mergeCell ref="HJ112:HP112"/>
    <mergeCell ref="HQ112:HW112"/>
    <mergeCell ref="HX112:ID112"/>
    <mergeCell ref="BZ122:CF122"/>
    <mergeCell ref="CG122:CM122"/>
    <mergeCell ref="CN122:CT122"/>
    <mergeCell ref="CU122:DA122"/>
    <mergeCell ref="DB122:DH122"/>
    <mergeCell ref="DI122:DO122"/>
    <mergeCell ref="GO122:GU122"/>
    <mergeCell ref="DP122:DV122"/>
    <mergeCell ref="DW122:EC122"/>
    <mergeCell ref="ED122:EJ122"/>
    <mergeCell ref="EK122:EQ122"/>
    <mergeCell ref="FF122:FL122"/>
    <mergeCell ref="FM122:FS122"/>
    <mergeCell ref="FT122:FZ122"/>
    <mergeCell ref="GA122:GG122"/>
    <mergeCell ref="GH122:GN122"/>
    <mergeCell ref="DP112:DV112"/>
    <mergeCell ref="DW112:EC112"/>
    <mergeCell ref="ED112:EJ112"/>
    <mergeCell ref="EK112:EQ112"/>
    <mergeCell ref="ER112:EX112"/>
    <mergeCell ref="EY112:FE112"/>
    <mergeCell ref="FF112:FL112"/>
    <mergeCell ref="FM112:FS112"/>
    <mergeCell ref="FT112:FZ112"/>
    <mergeCell ref="IL84:IR84"/>
    <mergeCell ref="IS84:IV84"/>
    <mergeCell ref="A103:G103"/>
    <mergeCell ref="H103:N103"/>
    <mergeCell ref="O103:U103"/>
    <mergeCell ref="V103:AB103"/>
    <mergeCell ref="AC103:AI103"/>
    <mergeCell ref="GA103:GG103"/>
    <mergeCell ref="GH103:GN103"/>
    <mergeCell ref="GO103:GU103"/>
    <mergeCell ref="GV103:HB103"/>
    <mergeCell ref="HC103:HI103"/>
    <mergeCell ref="HJ103:HP103"/>
    <mergeCell ref="HQ103:HW103"/>
    <mergeCell ref="HX103:ID103"/>
    <mergeCell ref="IE103:IK103"/>
    <mergeCell ref="IL103:IR103"/>
    <mergeCell ref="IS103:IV103"/>
    <mergeCell ref="GA84:GG84"/>
    <mergeCell ref="GH84:GN84"/>
    <mergeCell ref="GO84:GU84"/>
    <mergeCell ref="GV84:HB84"/>
    <mergeCell ref="HC84:HI84"/>
    <mergeCell ref="HJ84:HP84"/>
    <mergeCell ref="HQ84:HW84"/>
    <mergeCell ref="HX84:ID84"/>
    <mergeCell ref="IE84:IK84"/>
    <mergeCell ref="AJ112:AP112"/>
    <mergeCell ref="AQ112:AW112"/>
    <mergeCell ref="H84:N84"/>
    <mergeCell ref="O84:U84"/>
    <mergeCell ref="V84:AB84"/>
    <mergeCell ref="AC84:AI84"/>
    <mergeCell ref="DI112:DO112"/>
    <mergeCell ref="CG84:CM84"/>
    <mergeCell ref="EY84:FE84"/>
    <mergeCell ref="FF84:FL84"/>
    <mergeCell ref="FM84:FS84"/>
    <mergeCell ref="FT84:FZ84"/>
    <mergeCell ref="EY103:FE103"/>
    <mergeCell ref="FF103:FL103"/>
    <mergeCell ref="FM103:FS103"/>
    <mergeCell ref="FT103:FZ103"/>
    <mergeCell ref="CG103:CM103"/>
    <mergeCell ref="CN103:CT103"/>
    <mergeCell ref="CU103:DA103"/>
    <mergeCell ref="DB103:DH103"/>
    <mergeCell ref="DI103:DO103"/>
    <mergeCell ref="A112:G112"/>
    <mergeCell ref="H112:N112"/>
    <mergeCell ref="O112:U112"/>
    <mergeCell ref="V112:AB112"/>
    <mergeCell ref="AC112:AI112"/>
    <mergeCell ref="BS84:BY84"/>
    <mergeCell ref="BZ84:CF84"/>
    <mergeCell ref="AX103:BD103"/>
    <mergeCell ref="BE103:BK103"/>
    <mergeCell ref="BL103:BR103"/>
    <mergeCell ref="BS103:BY103"/>
    <mergeCell ref="BL84:BR84"/>
    <mergeCell ref="AQ103:AW103"/>
    <mergeCell ref="AX84:BD84"/>
    <mergeCell ref="BE84:BK84"/>
    <mergeCell ref="AX112:BD112"/>
    <mergeCell ref="A86:A87"/>
    <mergeCell ref="A84:G84"/>
    <mergeCell ref="D86:F86"/>
    <mergeCell ref="A71:G71"/>
    <mergeCell ref="A1:G1"/>
    <mergeCell ref="A2:G2"/>
    <mergeCell ref="A46:F46"/>
    <mergeCell ref="A41:G41"/>
    <mergeCell ref="A42:G42"/>
    <mergeCell ref="A10:G10"/>
    <mergeCell ref="A33:G33"/>
    <mergeCell ref="A34:G34"/>
    <mergeCell ref="A7:G7"/>
    <mergeCell ref="A8:G8"/>
    <mergeCell ref="A9:G9"/>
    <mergeCell ref="A6:G6"/>
    <mergeCell ref="A12:G12"/>
    <mergeCell ref="A13:G13"/>
    <mergeCell ref="A14:G14"/>
    <mergeCell ref="A44:G44"/>
    <mergeCell ref="A45:G45"/>
    <mergeCell ref="A43:F43"/>
    <mergeCell ref="B5:G5"/>
    <mergeCell ref="B11:G11"/>
    <mergeCell ref="B16:G16"/>
    <mergeCell ref="B18:G18"/>
    <mergeCell ref="A36:G36"/>
    <mergeCell ref="B96:F96"/>
    <mergeCell ref="B97:F97"/>
    <mergeCell ref="B98:F98"/>
    <mergeCell ref="B99:F99"/>
    <mergeCell ref="B100:F100"/>
    <mergeCell ref="B101:F101"/>
    <mergeCell ref="B95:F95"/>
    <mergeCell ref="C86:C87"/>
    <mergeCell ref="B86:B87"/>
    <mergeCell ref="ED84:EJ84"/>
    <mergeCell ref="EK84:EQ84"/>
    <mergeCell ref="ER84:EX84"/>
    <mergeCell ref="ED103:EJ103"/>
    <mergeCell ref="EK103:EQ103"/>
    <mergeCell ref="ER103:EX103"/>
    <mergeCell ref="DP103:DV103"/>
    <mergeCell ref="DW103:EC103"/>
    <mergeCell ref="DB84:DH84"/>
    <mergeCell ref="DI84:DO84"/>
    <mergeCell ref="DP84:DV84"/>
    <mergeCell ref="DW84:EC84"/>
    <mergeCell ref="DB112:DH112"/>
    <mergeCell ref="A62:G62"/>
    <mergeCell ref="A63:G63"/>
    <mergeCell ref="A64:G64"/>
    <mergeCell ref="A70:G70"/>
    <mergeCell ref="A74:G74"/>
    <mergeCell ref="A73:G73"/>
    <mergeCell ref="A72:G72"/>
    <mergeCell ref="CN84:CT84"/>
    <mergeCell ref="CU84:DA84"/>
    <mergeCell ref="BZ103:CF103"/>
    <mergeCell ref="BE112:BK112"/>
    <mergeCell ref="BL112:BR112"/>
    <mergeCell ref="BS112:BY112"/>
    <mergeCell ref="BZ112:CF112"/>
    <mergeCell ref="CG112:CM112"/>
    <mergeCell ref="CN112:CT112"/>
    <mergeCell ref="CU112:DA112"/>
    <mergeCell ref="A77:G77"/>
    <mergeCell ref="A65:B65"/>
    <mergeCell ref="AJ84:AP84"/>
    <mergeCell ref="AQ84:AW84"/>
    <mergeCell ref="AJ103:AP103"/>
    <mergeCell ref="B76:C76"/>
  </mergeCells>
  <phoneticPr fontId="2" type="noConversion"/>
  <dataValidations count="1">
    <dataValidation type="list" allowBlank="1" showInputMessage="1" showErrorMessage="1" sqref="C179" xr:uid="{7B07C8DE-485B-4EB2-8B89-67EABADD1988}">
      <formula1>"4, 6,15"</formula1>
    </dataValidation>
  </dataValidations>
  <pageMargins left="0.74803149606299213" right="0.39370078740157483" top="0.39370078740157483" bottom="0.39370078740157483" header="0" footer="0"/>
  <pageSetup paperSize="9" scale="52" fitToHeight="0" orientation="portrait" r:id="rId1"/>
  <headerFooter alignWithMargins="0">
    <oddFooter>&amp;R&amp;P</oddFooter>
  </headerFooter>
  <rowBreaks count="5" manualBreakCount="5">
    <brk id="34" max="6" man="1"/>
    <brk id="60" max="6" man="1"/>
    <brk id="82" max="6" man="1"/>
    <brk id="121" max="6" man="1"/>
    <brk id="16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БизнесПлан</vt:lpstr>
      <vt:lpstr>месСебест</vt:lpstr>
      <vt:lpstr>БизнесПлан!Область_печати</vt:lpstr>
    </vt:vector>
  </TitlesOfParts>
  <Company>Дом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Генчик</dc:creator>
  <cp:lastModifiedBy>николай шачнев</cp:lastModifiedBy>
  <cp:lastPrinted>2025-03-03T06:33:32Z</cp:lastPrinted>
  <dcterms:created xsi:type="dcterms:W3CDTF">2009-05-20T11:30:47Z</dcterms:created>
  <dcterms:modified xsi:type="dcterms:W3CDTF">2025-04-05T03:06:00Z</dcterms:modified>
</cp:coreProperties>
</file>