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27CFEC7E-A7E0-4D81-9073-9071178BD174}" xr6:coauthVersionLast="37" xr6:coauthVersionMax="37" xr10:uidLastSave="{00000000-0000-0000-0000-000000000000}"/>
  <bookViews>
    <workbookView xWindow="32760" yWindow="32760" windowWidth="15720" windowHeight="12852" xr2:uid="{00000000-000D-0000-FFFF-FFFF00000000}"/>
  </bookViews>
  <sheets>
    <sheet name="БизнесПлан" sheetId="1" r:id="rId1"/>
    <sheet name="План продаж" sheetId="2" r:id="rId2"/>
  </sheets>
  <definedNames>
    <definedName name="месСебест">БизнесПлан!$E$154</definedName>
    <definedName name="месячнаяПрограмма">БизнесПлан!#REF!</definedName>
    <definedName name="_xlnm.Print_Area" localSheetId="0">БизнесПлан!$A$1:$G$200</definedName>
  </definedNames>
  <calcPr calcId="179021"/>
</workbook>
</file>

<file path=xl/calcChain.xml><?xml version="1.0" encoding="utf-8"?>
<calcChain xmlns="http://schemas.openxmlformats.org/spreadsheetml/2006/main">
  <c r="D11" i="2" l="1"/>
  <c r="E9" i="2"/>
  <c r="E8" i="2"/>
  <c r="E7" i="2"/>
  <c r="E6" i="2"/>
  <c r="E5" i="2"/>
  <c r="E11" i="2" l="1"/>
  <c r="D180" i="1" s="1"/>
  <c r="C89" i="1"/>
  <c r="E93" i="1"/>
  <c r="C88" i="1"/>
  <c r="C80" i="1" l="1"/>
  <c r="C92" i="1" s="1"/>
  <c r="D184" i="1" l="1"/>
  <c r="E91" i="1" l="1"/>
  <c r="E94" i="1"/>
  <c r="D95" i="1"/>
  <c r="E88" i="1" s="1"/>
  <c r="F87" i="1"/>
  <c r="E92" i="1" l="1"/>
  <c r="E89" i="1"/>
  <c r="E90" i="1"/>
  <c r="D23" i="1"/>
  <c r="E87" i="1"/>
  <c r="E62" i="1" l="1"/>
  <c r="C135" i="1"/>
  <c r="C158" i="1" l="1"/>
  <c r="C94" i="1"/>
  <c r="F62" i="1"/>
  <c r="G62" i="1" s="1"/>
  <c r="G63" i="1" s="1"/>
  <c r="C93" i="1" s="1"/>
  <c r="F93" i="1" s="1"/>
  <c r="D126" i="1" l="1"/>
  <c r="C90" i="1" s="1"/>
  <c r="F90" i="1" s="1"/>
  <c r="F143" i="1"/>
  <c r="D39" i="1"/>
  <c r="F144" i="1"/>
  <c r="F145" i="1"/>
  <c r="F94" i="1"/>
  <c r="C156" i="1"/>
  <c r="F92" i="1"/>
  <c r="C157" i="1"/>
  <c r="C155" i="1" l="1" a="1"/>
  <c r="C155" i="1" s="1"/>
  <c r="C159" i="1" s="1"/>
  <c r="F146" i="1"/>
  <c r="C190" i="1"/>
  <c r="C192" i="1" s="1"/>
  <c r="C191" i="1" l="1"/>
  <c r="C193" i="1" s="1"/>
  <c r="C160" i="1"/>
  <c r="C166" i="1" s="1"/>
  <c r="C168" i="1" s="1"/>
  <c r="C169" i="1" s="1"/>
  <c r="C91" i="1"/>
  <c r="F91" i="1" s="1"/>
  <c r="C194" i="1" l="1"/>
  <c r="F95" i="1"/>
  <c r="D24" i="1" s="1"/>
  <c r="C95" i="1"/>
  <c r="D21" i="1" s="1"/>
  <c r="C195" i="1"/>
  <c r="C196" i="1" l="1"/>
</calcChain>
</file>

<file path=xl/sharedStrings.xml><?xml version="1.0" encoding="utf-8"?>
<sst xmlns="http://schemas.openxmlformats.org/spreadsheetml/2006/main" count="220" uniqueCount="200">
  <si>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</si>
  <si>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</si>
  <si>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</si>
  <si>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</si>
  <si>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</si>
  <si>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</si>
  <si>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</si>
  <si>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</si>
  <si>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</si>
  <si>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</si>
  <si>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</si>
  <si>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</si>
  <si>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</si>
  <si>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</si>
  <si>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</si>
  <si>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</si>
  <si>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</si>
  <si>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</si>
  <si>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</si>
  <si>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</si>
  <si>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</si>
  <si>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</si>
  <si>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</si>
  <si>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</si>
  <si>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</si>
  <si>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</si>
  <si>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</si>
  <si>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</si>
  <si>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</si>
  <si>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</si>
  <si>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</si>
  <si>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</si>
  <si>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</si>
  <si>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</si>
  <si>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</si>
  <si>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</si>
  <si>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</si>
  <si>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</si>
  <si>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</si>
  <si>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</si>
  <si>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</si>
  <si>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</si>
  <si>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</si>
  <si>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</si>
  <si>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</si>
  <si>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</si>
  <si>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</si>
  <si>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</si>
  <si>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</si>
  <si>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</si>
  <si>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</si>
  <si>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</si>
  <si>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</si>
  <si>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</si>
  <si>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</si>
  <si>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</si>
  <si>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</si>
  <si>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</si>
  <si>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</si>
  <si>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</si>
  <si>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</si>
  <si>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</si>
  <si>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</si>
  <si>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</si>
  <si>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</si>
  <si>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</si>
  <si>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</si>
  <si>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</si>
  <si>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</si>
  <si>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</si>
  <si>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</si>
  <si>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</si>
  <si>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</si>
  <si>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</si>
  <si>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</si>
  <si>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</si>
  <si>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</si>
  <si>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Аренда и коммунальные платеж за 1 месяц</t>
  </si>
  <si>
    <t>Прочие затраты за 1 месяц</t>
  </si>
  <si>
    <t>Затраты на аренду и коммунальные платежи</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</si>
  <si>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</si>
  <si>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</si>
  <si>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</si>
  <si>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</si>
  <si>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</si>
  <si>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</si>
  <si>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</si>
  <si>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</si>
  <si>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</si>
  <si>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</si>
  <si>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</si>
  <si>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 xml:space="preserve"> «____»___________202___ г.           ________________          ____________________
                                      подпись                        Ф.И.О
                                                                                          </t>
  </si>
  <si>
    <t>БИЗНЕС – ПЛАН</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</si>
  <si>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</si>
  <si>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</si>
  <si>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</si>
  <si>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</si>
  <si>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</si>
  <si>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</si>
  <si>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</si>
  <si>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</si>
  <si>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</si>
  <si>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</si>
  <si>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</si>
  <si>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</si>
  <si>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</si>
  <si>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</si>
  <si>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</si>
  <si>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</si>
  <si>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 xml:space="preserve"> Самозанятый</t>
  </si>
  <si>
    <t>1.4. Организационнно-правовая форма (Самозанятый/ИП):</t>
  </si>
  <si>
    <t>Сведения о предпринимателе:</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</si>
  <si>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</si>
  <si>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</si>
  <si>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</si>
  <si>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</si>
  <si>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</si>
  <si>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</si>
  <si>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</si>
  <si>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</si>
  <si>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</si>
  <si>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</si>
  <si>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 Характеристики услуги: </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</si>
  <si>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</si>
  <si>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</si>
  <si>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</si>
  <si>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</si>
  <si>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</si>
  <si>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</si>
  <si>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</si>
  <si>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r>
      <t xml:space="preserve">Доля от выплаты гражданину по соцконтракту, % </t>
    </r>
    <r>
      <rPr>
        <b/>
        <sz val="16"/>
        <rFont val="Arial"/>
        <family val="2"/>
        <charset val="204"/>
      </rPr>
      <t>*</t>
    </r>
  </si>
  <si>
    <t>Себестоимость единицы продукции  (строка 6 табл. №6), рублей</t>
  </si>
  <si>
    <t>Срок окупаемости, мес.</t>
  </si>
  <si>
    <t>2.7. Имеющиеся активы для реализации преокта:</t>
  </si>
  <si>
    <t xml:space="preserve"> * содержание основных средств, связь, транспорт, реклама, бухучет</t>
  </si>
  <si>
    <t>Размещение или продвижение на торговых площадках, сервисах объявлений и соцсетях</t>
  </si>
  <si>
    <r>
      <t xml:space="preserve">2.3.
</t>
    </r>
    <r>
      <rPr>
        <b/>
        <sz val="16"/>
        <color rgb="FF0000FF"/>
        <rFont val="Courier New"/>
        <family val="3"/>
        <charset val="204"/>
      </rPr>
      <t xml:space="preserve">
</t>
    </r>
  </si>
  <si>
    <r>
      <rPr>
        <u/>
        <sz val="16"/>
        <rFont val="Courier New"/>
        <family val="3"/>
        <charset val="204"/>
      </rPr>
      <t>сырье, материалы, покупные комплектующие изделия (перечислить)</t>
    </r>
    <r>
      <rPr>
        <sz val="16"/>
        <rFont val="Courier New"/>
        <family val="3"/>
        <charset val="204"/>
      </rPr>
      <t xml:space="preserve">: </t>
    </r>
  </si>
  <si>
    <r>
      <t xml:space="preserve"> * -</t>
    </r>
    <r>
      <rPr>
        <b/>
        <i/>
        <sz val="16"/>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</si>
  <si>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 xml:space="preserve">1.2. </t>
  </si>
  <si>
    <t>1.1.</t>
  </si>
  <si>
    <t>Выберите ставку   налога --------------------------&gt;&gt;&gt;</t>
  </si>
  <si>
    <t xml:space="preserve">Наименование учебного учреждения: 1. Академия труда и социальных отношений г. Москва,
2. Образовательное частное учреждение высшего образования «Институт международного права и экономики имени А.С. Грибоедова» г. Москва.
</t>
  </si>
  <si>
    <t>Уровень (вид) образования: Высшее</t>
  </si>
  <si>
    <t>Квалификация/специальность по диплому: 1. экономист/экономика труда, 2. магистр/магистратура по направлению подготовки юриспруденция.</t>
  </si>
  <si>
    <r>
      <t>Продукция/услуги:</t>
    </r>
    <r>
      <rPr>
        <sz val="16"/>
        <color rgb="FF0000FF"/>
        <rFont val="Courier New"/>
        <family val="3"/>
        <charset val="204"/>
      </rPr>
      <t xml:space="preserve"> </t>
    </r>
    <r>
      <rPr>
        <sz val="16"/>
        <rFont val="Courier New"/>
        <family val="3"/>
        <charset val="204"/>
      </rPr>
      <t>Проектирование, изготовление, монтаж встроеной мебели (шкафы-купе, кухни и иная).</t>
    </r>
  </si>
  <si>
    <t>Адрес: Адрес заказчика</t>
  </si>
  <si>
    <t>Тип помещения: представленное заказчиком</t>
  </si>
  <si>
    <t>Право использования (собственность/аренда): предоставляется заказчиком.</t>
  </si>
  <si>
    <t>Используемая площадь: представленная заказчиком.</t>
  </si>
  <si>
    <r>
      <rPr>
        <b/>
        <sz val="16"/>
        <rFont val="Courier New"/>
        <family val="3"/>
        <charset val="204"/>
      </rPr>
      <t>2.1. Полное название вида предпринимательской деятельности с указанием кодов ОКВЭД:</t>
    </r>
    <r>
      <rPr>
        <sz val="16"/>
        <rFont val="Courier New"/>
        <family val="3"/>
        <charset val="204"/>
      </rPr>
      <t xml:space="preserve"> проектирование, исготовление, строительство-монтаж встроеной мебели (шкафы-купе, кухни и иная).</t>
    </r>
  </si>
  <si>
    <r>
      <rPr>
        <b/>
        <sz val="16"/>
        <rFont val="Courier New"/>
        <family val="3"/>
        <charset val="204"/>
      </rPr>
      <t>2.2. Полное перечисление выпускаемой продукции, товаров, услуг и т.д.:</t>
    </r>
    <r>
      <rPr>
        <sz val="16"/>
        <rFont val="Courier New"/>
        <family val="3"/>
        <charset val="204"/>
      </rPr>
      <t xml:space="preserve"> Замер места монтажа мебели, проектирование, исготовление, доставка, строительство-монтаж встроеной мебели (шкафы-купе, кухни и иная).</t>
    </r>
  </si>
  <si>
    <t xml:space="preserve">Выезд и осуществление замера места монтажа мебели на объекте заказчика. Проектирование деталей-размеров мебели с их презентационной визуализацией в электронном виде и на бумажном носителе с помощью специализированного программного обеспечения. Изготовление согласно проекта. Осуществление доставки деталей мебели на объект заказчика. Установка-монтаж мебели на объекте заказчика. </t>
  </si>
  <si>
    <r>
      <rPr>
        <b/>
        <sz val="16"/>
        <rFont val="Courier New"/>
        <family val="3"/>
        <charset val="204"/>
      </rPr>
      <t>2.5. Время, необходимое для начала деятельности:</t>
    </r>
    <r>
      <rPr>
        <sz val="16"/>
        <rFont val="Courier New"/>
        <family val="3"/>
        <charset val="204"/>
      </rPr>
      <t xml:space="preserve"> 2 месяца</t>
    </r>
  </si>
  <si>
    <r>
      <rPr>
        <b/>
        <sz val="16"/>
        <rFont val="Courier New"/>
        <family val="3"/>
        <charset val="204"/>
      </rPr>
      <t>2.6. Требуется ли разрешение соответствующих органов (СЭС, пожарная охрана и т.д.):</t>
    </r>
    <r>
      <rPr>
        <sz val="16"/>
        <rFont val="Courier New"/>
        <family val="3"/>
        <charset val="204"/>
      </rPr>
      <t xml:space="preserve"> не требуется.</t>
    </r>
  </si>
  <si>
    <t>Встреча с клиентом на объекте предполагаемого монтажа, выяснить пожелания заказчика к форме, цвету, осуществить подробный замер места установки мебели.</t>
  </si>
  <si>
    <t xml:space="preserve">Осуществить с помощъю специального программного обеспечения проектирование деталей мебели их размеров, для установления необходимого количесва ламинированного ДСП, осуществить подсчет необходимого количества фурнитуры для крепления мебели, подготовить в электронном виде либо на бумажном носителе, визуализированную презентацию готового внешнего вида мебели с раскладкой цены-стоимости по материалам, фурнитуре, осуществляемой работе. Направить клиенту на согласование. После согласования проекта, получить аванс от клиента на приобретение необходимого количества ламинированного ДСП, фурнитуры. Выдать чек клиенту по осуществленным закупкам. </t>
  </si>
  <si>
    <t>Изготовить по утвержденному проекту клиентом детали мебели, закупить необходимую фурнитуру.</t>
  </si>
  <si>
    <t>Изготовленные комплектующие мебели доставить на объект заказчика и осуществить монтаж-установку.</t>
  </si>
  <si>
    <t>Выдать чек клиенту, получить оплату осуществленной работы.</t>
  </si>
  <si>
    <t>Попросить заказчика оставить отзыв (к примеру на Авито, Яндекс).</t>
  </si>
  <si>
    <r>
      <t>инструмент (перечислить)</t>
    </r>
    <r>
      <rPr>
        <sz val="16"/>
        <rFont val="Courier New"/>
        <family val="3"/>
        <charset val="204"/>
      </rPr>
      <t>: Диски пильные для циркулярной и торцовочной пилы, диски отрезные для угловой шлифмашины, пилки отрезные для лобзика, лезвия для рубанка электрического и фрезера, биты торсионные магнитные и сверла для дрели-шуруповерта.</t>
    </r>
  </si>
  <si>
    <r>
      <t>Основной сегмент клиентов (кто в основном покупает продукцию/услуги):</t>
    </r>
    <r>
      <rPr>
        <sz val="16"/>
        <color rgb="FF0000FF"/>
        <rFont val="Courier New"/>
        <family val="3"/>
        <charset val="204"/>
      </rPr>
      <t xml:space="preserve"> </t>
    </r>
    <r>
      <rPr>
        <sz val="16"/>
        <rFont val="Courier New"/>
        <family val="3"/>
        <charset val="204"/>
      </rPr>
      <t xml:space="preserve">Люди со средним доходом семьи, люди которые недавно приобрели недвижимость и произвели в ней ремонт. </t>
    </r>
  </si>
  <si>
    <t>Уровень цены (по сравнению с аналогом): Стандартный встроенный шкаф-купе размером 2500мм высотой, 1600мм шириной и 550мм глубиной 15000р. против 30000-25000р. у конкурентов.</t>
  </si>
  <si>
    <t>Каналы сбыта: Авито, Яндекс, знакомые, дизайнеры и прорабы осуществляющие ремонты в жилых-офисных помещениях. Рекламные чаты-каналы в whatsapp, telegram.</t>
  </si>
  <si>
    <t>Реклама (необходимость, её виды): Авито, Яндекс, реклама обязательно необходима для возможности заказчикам иметь широкий выбор, знакомиться с отзывами, изучения цены.</t>
  </si>
  <si>
    <t>Прицеп автомобильный</t>
  </si>
  <si>
    <t>Торцовочная пила Makita LH1040F комбинированная</t>
  </si>
  <si>
    <t>Рубанок электрический Makita КР0800</t>
  </si>
  <si>
    <t>угловая шлифмашина Makita 9558 HNR</t>
  </si>
  <si>
    <t>Лобзик Makita 4329KX1</t>
  </si>
  <si>
    <t>дрель-шуруповерт Makita DF333DWAE 2Ач с двумя аккумуляторами</t>
  </si>
  <si>
    <t>фрезер Makita RT0700CX2</t>
  </si>
  <si>
    <t>Шакф-купе 2500*1600*550</t>
  </si>
  <si>
    <t>Кухня встроенная</t>
  </si>
  <si>
    <t>Пильный диск Makita 260*30*2,6/1,8 100z</t>
  </si>
  <si>
    <t>Набор фрез 6 мм Makita D-70459</t>
  </si>
  <si>
    <t>Диск отрезной для угловой шлифмашины Makita 9558 HNR</t>
  </si>
  <si>
    <t>Пилки для лобзика Makita 4329KX1</t>
  </si>
  <si>
    <t>Нож 82мм для рубанка Makita КР0800</t>
  </si>
  <si>
    <t>Биты магнитные S2 PH2*50 10шт.</t>
  </si>
  <si>
    <t>(см. план продаж)</t>
  </si>
  <si>
    <r>
      <t xml:space="preserve">предпринимательского проекта : </t>
    </r>
    <r>
      <rPr>
        <sz val="22"/>
        <rFont val="Courier New"/>
        <family val="3"/>
        <charset val="204"/>
      </rPr>
      <t>Оказание услуг по проектированию, изготовлению и монтажу встроенной мебели (шкафы-купе, кухни и иной).</t>
    </r>
  </si>
  <si>
    <r>
      <t>помещение, энергоносители (эл.энергия, вода, газ)</t>
    </r>
    <r>
      <rPr>
        <sz val="16"/>
        <rFont val="Courier New"/>
        <family val="3"/>
        <charset val="204"/>
      </rPr>
      <t xml:space="preserve">: Электроэнергия, отопление, вода, имеется на объекте заказчика, так как установка-монтаж встроенной мебели осуществляется исключительно в готовых (отремонтированных) объектах (квартиры, дома, офисы).
</t>
    </r>
  </si>
  <si>
    <t>Часть необходимого монтажно-строительного инструмента (перфоратор, пила циркулярная, дрель, различные сверла, отвертки, молотки). Лазерный нивелир.</t>
  </si>
  <si>
    <r>
      <t>приобретение основных средств, материальных запасов (перечислить)</t>
    </r>
    <r>
      <rPr>
        <sz val="16"/>
        <rFont val="Courier New"/>
        <family val="3"/>
        <charset val="204"/>
      </rPr>
      <t xml:space="preserve">: Прицеп автомобильный с габаритами кузова не мении 3 метров в длинну, 1,5 метра в ширину, 1,5 метра в высоту. Ноутбук и програмное обеспечение позволяющее проектировать чертежи мебели и готовить 3-D визуализацию спроектированной мебели с последующей ее призентацией заказчику. Рубанок электрический Makita КР0800, Торцовочная пила Makita LH1040F комбинированная, угловая шлифмашина Makita 9558 HNR, Лобзик Makita 4329KX1, дрель-шуруповерт Makita DF333DWAE 2Ач с двумя аккумуляторами, фрезер Makita RT0700CX2.
</t>
    </r>
    <r>
      <rPr>
        <sz val="16"/>
        <color indexed="12"/>
        <rFont val="Courier New"/>
        <family val="3"/>
        <charset val="204"/>
      </rPr>
      <t xml:space="preserve">
</t>
    </r>
  </si>
  <si>
    <t xml:space="preserve">Конкурентная способность (наличие конкурента): В городе Самара имеется множество конкурентов; 
1. категория конкурентов крупные фирмы, имеющие полный цикл производства, однако мое преимущество перед такими конкурентами заключается в следующем:
- отсутствие большого штата персонала, отсутствие больших производственных площадей, отсутствие больших затрат на различные коммунальные нужды, логистику, аренду и т.д. Все вышеперечисленные финансово-расходные этапы в цикле производства крупных конкурентных фирм влияют на существенное увеличение итоговой стоимости готовой продукции, а именно встраимовой мебели, шкафы-купе, кухни и т.д.
2. категория конкурентов это частники, самозанятые, индивидуальные предприниматели которые осуществляют свою деятельность, имея полный цикл небольшого производства либо не полный или работают по примерной аналогии с моим бизнес планом, однако ценовая политика конечной готовой продукции у данных лиц, не существенно отличается от 1 категории конкурентов, так как анализ предложений рынка показал что, такая категория конкурентов для поиска новых клиентов не значительно снижают цену, а делают в основном разовые акции, к примеру, в виде скидок приуроченных к началу сезонов года. Мое конкурентное преимущество будет в низкой стоимости по сравнению с ценами конкурентов при высоком качестве. Другое мое преимущество, оплата заказчиками будет осуществляться отдельно за изготовленный материал для мебели (ламинированный ДСП), отдельно за фурнитуру (всеразличный крепежный материал, штанги, направляющие механизмы и т.д., отдельно оплата за услуги установки-монтажа, таким образом, клиентам-заказчикам будет показываться реальная стоимость компонентов мебели и работ, что в условиях современного рынка делает мою конкурентоспособность выше и привлекательнее для заказчиков изначально своей прозрачностью. Еще одним конкурентным преимуществом является стоимость монтажа, которая определена мною в 50% от суммы, затраченной заказчиком на приобретение материала, фурнитуры и наполнения встраиваемой мебели. Таки образом достигается снижение итоговой цены за счет отсутствия скрытых сумм заложенных в общую стоимость готовой и смонтированной продукции, но при этом увеличивает мой доход, благодаря чему я могу предоставлять более расширенную гарантию на изготовленную мной продукцию.
К примеру, распространенный размер небольшого встроенного шкафа-купе, 2500 мм в высоту, 1600 мм в ширину и 500-550 мм в глубину у рассмотренных конкурентов в среднем, компоненты шкафа из ламинированной древесной склеенной плиты однотонного цвета без текстурного рисунка с минимальными фурнитурными наполнителями имеют следующую примерную ценовую категорию, так выезд замерщика в среднем 300-500р., создание 3-D проекта в среднем 1000-1500тыс. р. стоимость шкафа в среднем 35000-45000тыс. р., доставка в среднем 1000-1500тыс. р. далее подъем компонентов мебели на этаж заказчика (сумма зависит от способа подъема в среднем 2000тыс. р.) и установка-монтаж в среднем 20-30% от суммы всех приведенных выше цен. Тогда как моя ценовая категория при аналогичных параметрах будет 25000-30000тыс. р. стоимость мебели и 50% стоимость установки-монтажа от стоимости мебели, все остальные критерии, такие как замер, создание 3-D проекта, доставка и подъем являются бесплатными. Таким образом, заказчик экономит в среднем на готовой установленной мебели от 20 до 30%, которые он заплатил бы у конкурентов за установку-монтаж мебели. Тем самым заказчик экономит свои финансовые средства, при этом такая экономия стимулирует заказчика советовать меня как мастера своим знакомым, а также пробуждает желание к написанию положительных отзывов. Такая реклама будет создавать мне положительное развитие работы.
</t>
  </si>
  <si>
    <t>Ноутбук</t>
  </si>
  <si>
    <t>Фамилия, имя и отчество (последнее - при наличии) предпринимателя: Исмаилов Эльдар Рустамович</t>
  </si>
  <si>
    <t xml:space="preserve">ИНН </t>
  </si>
  <si>
    <r>
      <t>Адрес регистрации:</t>
    </r>
    <r>
      <rPr>
        <sz val="16"/>
        <color rgb="FF0000FF"/>
        <rFont val="Courier New"/>
        <family val="3"/>
        <charset val="204"/>
      </rPr>
      <t xml:space="preserve"> </t>
    </r>
    <r>
      <rPr>
        <sz val="16"/>
        <rFont val="Courier New"/>
        <family val="3"/>
        <charset val="204"/>
      </rPr>
      <t xml:space="preserve">Самарская область, г. Самара, ул. </t>
    </r>
  </si>
  <si>
    <t xml:space="preserve">Номер тел.:    E-mail: </t>
  </si>
  <si>
    <t xml:space="preserve">Дата рождения: </t>
  </si>
  <si>
    <t>Факты, подтверждающие квалификацию по выбранному виду деятельности (если вид деятельности не совпадает с основным образованием): с 01.2000 по 12.2003 года работал в “__” в должности мастера по сборке мебели. (см. копии документов и скриншот в приложении).</t>
  </si>
  <si>
    <t>ГСМ и связь</t>
  </si>
  <si>
    <t>Перчатки</t>
  </si>
  <si>
    <t>Саморезы</t>
  </si>
  <si>
    <t>Сверла</t>
  </si>
  <si>
    <t>шт.</t>
  </si>
  <si>
    <t>кг.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</si>
</sst>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31"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2"/>
      <color rgb="FF0000CC"/>
      <name val="Arial"/>
      <family val="2"/>
      <charset val="204"/>
    </font>
    <font>
      <b/>
      <sz val="16"/>
      <name val="Courier New"/>
      <family val="3"/>
      <charset val="204"/>
    </font>
    <font>
      <sz val="14"/>
      <name val="Arial"/>
      <family val="2"/>
      <charset val="204"/>
    </font>
    <font>
      <sz val="10"/>
      <name val="Arial"/>
      <family val="2"/>
      <charset val="204"/>
    </font>
    <font>
      <b/>
      <sz val="16"/>
      <name val="Arial"/>
      <family val="2"/>
      <charset val="204"/>
    </font>
    <font>
      <sz val="16"/>
      <name val="Courier New"/>
      <family val="3"/>
      <charset val="204"/>
    </font>
    <font>
      <sz val="16"/>
      <color rgb="FF0000FF"/>
      <name val="Courier New"/>
      <family val="3"/>
      <charset val="204"/>
    </font>
    <font>
      <sz val="16"/>
      <color indexed="12"/>
      <name val="Courier New"/>
      <family val="3"/>
      <charset val="204"/>
    </font>
    <font>
      <b/>
      <sz val="16"/>
      <color rgb="FF0000FF"/>
      <name val="Courier New"/>
      <family val="3"/>
      <charset val="204"/>
    </font>
    <font>
      <u/>
      <sz val="16"/>
      <name val="Courier New"/>
      <family val="3"/>
      <charset val="204"/>
    </font>
    <font>
      <sz val="16"/>
      <name val="Arial"/>
      <family val="2"/>
      <charset val="204"/>
    </font>
    <font>
      <b/>
      <sz val="16"/>
      <color rgb="FF6415D9"/>
      <name val="Arial"/>
      <family val="2"/>
      <charset val="204"/>
    </font>
    <font>
      <b/>
      <sz val="16"/>
      <color rgb="FF0000FF"/>
      <name val="Arial"/>
      <family val="2"/>
      <charset val="204"/>
    </font>
    <font>
      <i/>
      <sz val="16"/>
      <name val="Courier New"/>
      <family val="3"/>
      <charset val="204"/>
    </font>
    <font>
      <b/>
      <i/>
      <sz val="16"/>
      <name val="Courier New"/>
      <family val="3"/>
      <charset val="204"/>
    </font>
    <font>
      <sz val="16"/>
      <color rgb="FF0000CC"/>
      <name val="Arial"/>
      <family val="2"/>
      <charset val="204"/>
    </font>
    <font>
      <b/>
      <sz val="16"/>
      <color rgb="FF0000CC"/>
      <name val="Arial"/>
      <family val="2"/>
      <charset val="204"/>
    </font>
    <font>
      <b/>
      <sz val="24"/>
      <name val="Courier New"/>
      <family val="3"/>
      <charset val="204"/>
    </font>
    <font>
      <b/>
      <sz val="22"/>
      <name val="Courier New"/>
      <family val="3"/>
      <charset val="204"/>
    </font>
    <font>
      <b/>
      <sz val="20"/>
      <name val="Courier New"/>
      <family val="3"/>
      <charset val="204"/>
    </font>
    <font>
      <sz val="20"/>
      <name val="Courier New"/>
      <family val="3"/>
      <charset val="204"/>
    </font>
    <font>
      <b/>
      <sz val="20"/>
      <name val="Arial"/>
      <family val="2"/>
      <charset val="204"/>
    </font>
    <font>
      <i/>
      <sz val="12"/>
      <name val="Courier New"/>
      <family val="3"/>
      <charset val="204"/>
    </font>
    <font>
      <sz val="22"/>
      <name val="Courier New"/>
      <family val="3"/>
      <charset val="204"/>
    </font>
    <font>
      <b/>
      <sz val="12"/>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4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42">
    <xf numFmtId="0" fontId="0" fillId="0" borderId="0" xfId="0"/>
    <xf numFmtId="0" fontId="3" fillId="0" borderId="0" xfId="0" applyFont="1"/>
    <xf numFmtId="0" fontId="3" fillId="0" borderId="0" xfId="0" applyFont="1" applyBorder="1" applyAlignment="1" applyProtection="1">
      <alignment horizontal="left" vertical="top" wrapText="1"/>
      <protection locked="0"/>
    </xf>
    <xf numFmtId="0" fontId="4" fillId="0" borderId="0" xfId="0" applyFont="1" applyAlignment="1">
      <alignment vertical="center"/>
    </xf>
    <xf numFmtId="0" fontId="4" fillId="0" borderId="0" xfId="0" applyFont="1"/>
    <xf numFmtId="0" fontId="5" fillId="0" borderId="0" xfId="0" applyFont="1"/>
    <xf numFmtId="0" fontId="4"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Protection="1">
      <protection locked="0"/>
    </xf>
    <xf numFmtId="0" fontId="4" fillId="0" borderId="0" xfId="0" applyFont="1" applyBorder="1" applyAlignment="1" applyProtection="1">
      <alignment vertical="top" wrapText="1"/>
    </xf>
    <xf numFmtId="0" fontId="5" fillId="0" borderId="0" xfId="0" applyFont="1" applyBorder="1"/>
    <xf numFmtId="0" fontId="4" fillId="0" borderId="0" xfId="0" applyFont="1" applyAlignment="1">
      <alignment wrapText="1"/>
    </xf>
    <xf numFmtId="0" fontId="4" fillId="0" borderId="0" xfId="0" applyFont="1" applyAlignment="1"/>
    <xf numFmtId="0" fontId="4" fillId="0" borderId="0" xfId="0" applyFont="1" applyAlignment="1">
      <alignment horizontal="center" wrapText="1"/>
    </xf>
    <xf numFmtId="0" fontId="4" fillId="0" borderId="0" xfId="0" applyFont="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165" fontId="5" fillId="2" borderId="2" xfId="0" applyNumberFormat="1" applyFont="1" applyFill="1" applyBorder="1" applyAlignment="1" applyProtection="1">
      <alignment horizontal="center" vertical="center" shrinkToFit="1"/>
    </xf>
    <xf numFmtId="0" fontId="4" fillId="3" borderId="2" xfId="0" applyFont="1" applyFill="1" applyBorder="1" applyAlignment="1" applyProtection="1">
      <alignment horizontal="left" vertical="center" wrapText="1"/>
      <protection locked="0"/>
    </xf>
    <xf numFmtId="165" fontId="6" fillId="4" borderId="15" xfId="1" applyNumberFormat="1" applyFont="1" applyFill="1" applyBorder="1" applyAlignment="1" applyProtection="1">
      <alignment horizontal="center" vertical="center" shrinkToFit="1"/>
      <protection locked="0"/>
    </xf>
    <xf numFmtId="3" fontId="6" fillId="4" borderId="15" xfId="1" applyNumberFormat="1" applyFont="1" applyFill="1" applyBorder="1" applyAlignment="1" applyProtection="1">
      <alignment horizontal="center" vertical="center" shrinkToFit="1"/>
      <protection locked="0"/>
    </xf>
    <xf numFmtId="3" fontId="5" fillId="2" borderId="2" xfId="0" applyNumberFormat="1" applyFont="1" applyFill="1" applyBorder="1" applyAlignment="1" applyProtection="1">
      <alignment horizontal="center" vertical="center" shrinkToFit="1"/>
    </xf>
    <xf numFmtId="0" fontId="8"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9" fillId="0" borderId="0" xfId="0" applyFont="1" applyProtection="1">
      <protection locked="0"/>
    </xf>
    <xf numFmtId="0" fontId="8" fillId="0" borderId="3"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0" fillId="0" borderId="0" xfId="0" applyProtection="1">
      <protection locked="0"/>
    </xf>
    <xf numFmtId="0" fontId="3" fillId="0" borderId="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vertical="top" wrapText="1"/>
      <protection locked="0"/>
    </xf>
    <xf numFmtId="0" fontId="11" fillId="0" borderId="0"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165" fontId="7" fillId="2" borderId="3" xfId="0" applyNumberFormat="1" applyFont="1" applyFill="1" applyBorder="1" applyAlignment="1" applyProtection="1">
      <alignment horizontal="center" vertical="center" shrinkToFit="1"/>
    </xf>
    <xf numFmtId="0" fontId="11" fillId="0" borderId="0"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Protection="1">
      <protection locked="0"/>
    </xf>
    <xf numFmtId="0" fontId="7" fillId="0" borderId="0" xfId="0" applyFont="1" applyAlignment="1" applyProtection="1">
      <alignment vertical="top"/>
      <protection locked="0"/>
    </xf>
    <xf numFmtId="0" fontId="7" fillId="0" borderId="14"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shrinkToFit="1"/>
    </xf>
    <xf numFmtId="0" fontId="7" fillId="0" borderId="0" xfId="0" applyFont="1" applyBorder="1" applyAlignment="1" applyProtection="1">
      <alignment vertical="top" wrapText="1"/>
      <protection locked="0"/>
    </xf>
    <xf numFmtId="0" fontId="7" fillId="0" borderId="19" xfId="0" applyFont="1" applyBorder="1" applyAlignment="1" applyProtection="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top" wrapText="1"/>
      <protection locked="0"/>
    </xf>
    <xf numFmtId="0" fontId="11" fillId="0" borderId="2" xfId="0" applyFont="1" applyBorder="1" applyAlignment="1" applyProtection="1">
      <alignment vertical="top" wrapText="1"/>
      <protection locked="0"/>
    </xf>
    <xf numFmtId="164" fontId="7" fillId="3" borderId="2" xfId="1" applyFont="1" applyFill="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wrapText="1"/>
    </xf>
    <xf numFmtId="165" fontId="7" fillId="2" borderId="2" xfId="0" applyNumberFormat="1" applyFont="1" applyFill="1" applyBorder="1" applyAlignment="1" applyProtection="1">
      <alignment horizontal="center" vertical="top" wrapText="1"/>
    </xf>
    <xf numFmtId="0" fontId="7" fillId="0" borderId="0" xfId="0" applyFont="1" applyAlignment="1" applyProtection="1">
      <protection locked="0"/>
    </xf>
    <xf numFmtId="0" fontId="7" fillId="0" borderId="0" xfId="0" applyFont="1" applyProtection="1">
      <protection locked="0"/>
    </xf>
    <xf numFmtId="0" fontId="11" fillId="0" borderId="0" xfId="0" applyFont="1" applyBorder="1" applyAlignment="1" applyProtection="1">
      <alignment horizontal="left" vertical="top" wrapText="1"/>
      <protection locked="0"/>
    </xf>
    <xf numFmtId="0" fontId="16" fillId="0" borderId="0" xfId="0" applyFont="1" applyAlignment="1" applyProtection="1">
      <alignment horizontal="left" wrapText="1"/>
      <protection locked="0"/>
    </xf>
    <xf numFmtId="0" fontId="10" fillId="0" borderId="0" xfId="0" applyFont="1" applyAlignment="1" applyProtection="1">
      <alignment horizontal="right" wrapText="1"/>
      <protection locked="0"/>
    </xf>
    <xf numFmtId="0" fontId="16" fillId="0" borderId="2" xfId="0" applyFont="1" applyBorder="1" applyAlignment="1" applyProtection="1">
      <alignment horizontal="center" wrapText="1"/>
      <protection locked="0"/>
    </xf>
    <xf numFmtId="0" fontId="16" fillId="0" borderId="2" xfId="0" applyFont="1" applyBorder="1" applyAlignment="1" applyProtection="1">
      <alignment horizontal="center" vertical="center" wrapText="1"/>
      <protection locked="0"/>
    </xf>
    <xf numFmtId="0" fontId="16" fillId="0" borderId="0" xfId="0" applyFont="1" applyAlignment="1" applyProtection="1">
      <alignment vertical="center"/>
      <protection locked="0"/>
    </xf>
    <xf numFmtId="0" fontId="10" fillId="0" borderId="2" xfId="0" applyFont="1" applyBorder="1" applyAlignment="1" applyProtection="1">
      <alignment horizontal="center" wrapText="1"/>
      <protection locked="0"/>
    </xf>
    <xf numFmtId="0" fontId="10" fillId="0" borderId="0" xfId="0" applyFont="1" applyProtection="1">
      <protection locked="0"/>
    </xf>
    <xf numFmtId="165" fontId="16" fillId="2" borderId="2" xfId="0" applyNumberFormat="1" applyFont="1" applyFill="1" applyBorder="1" applyAlignment="1" applyProtection="1">
      <alignment vertical="center" wrapText="1" shrinkToFit="1"/>
    </xf>
    <xf numFmtId="165" fontId="17" fillId="3" borderId="2"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horizontal="left" vertical="center" wrapText="1"/>
      <protection locked="0"/>
    </xf>
    <xf numFmtId="165" fontId="18" fillId="3" borderId="2"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horizontal="center" vertical="top" wrapText="1"/>
      <protection locked="0"/>
    </xf>
    <xf numFmtId="0" fontId="16" fillId="0" borderId="2" xfId="0" applyFont="1" applyBorder="1" applyAlignment="1" applyProtection="1">
      <alignment horizontal="left" vertical="top" wrapText="1"/>
      <protection locked="0"/>
    </xf>
    <xf numFmtId="165" fontId="10" fillId="2" borderId="2" xfId="0" applyNumberFormat="1" applyFont="1" applyFill="1" applyBorder="1" applyAlignment="1" applyProtection="1">
      <alignment horizontal="center" vertical="top" shrinkToFit="1"/>
      <protection locked="0"/>
    </xf>
    <xf numFmtId="0" fontId="16" fillId="0" borderId="0" xfId="0" applyFont="1" applyProtection="1">
      <protection locked="0"/>
    </xf>
    <xf numFmtId="0" fontId="10" fillId="0" borderId="0" xfId="0" applyFont="1" applyAlignment="1" applyProtection="1">
      <alignment horizontal="center" wrapText="1"/>
      <protection locked="0"/>
    </xf>
    <xf numFmtId="0" fontId="16" fillId="0" borderId="0" xfId="0" applyFont="1" applyBorder="1" applyAlignment="1" applyProtection="1">
      <protection locked="0"/>
    </xf>
    <xf numFmtId="0" fontId="10" fillId="0" borderId="0" xfId="0" applyFont="1" applyBorder="1" applyAlignment="1" applyProtection="1">
      <alignment horizontal="left"/>
      <protection locked="0"/>
    </xf>
    <xf numFmtId="0" fontId="10" fillId="0" borderId="2"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6" fillId="3" borderId="2" xfId="0" applyFont="1" applyFill="1" applyBorder="1" applyAlignment="1" applyProtection="1">
      <alignment vertical="center" wrapText="1"/>
      <protection locked="0"/>
    </xf>
    <xf numFmtId="10" fontId="10" fillId="2" borderId="2" xfId="0" applyNumberFormat="1" applyFont="1" applyFill="1" applyBorder="1" applyAlignment="1" applyProtection="1">
      <alignment horizontal="center" vertical="center" shrinkToFit="1"/>
    </xf>
    <xf numFmtId="165" fontId="10" fillId="2" borderId="2" xfId="0" applyNumberFormat="1" applyFont="1" applyFill="1" applyBorder="1" applyAlignment="1" applyProtection="1">
      <alignment horizontal="center" vertical="center" shrinkToFit="1"/>
    </xf>
    <xf numFmtId="0" fontId="16" fillId="0" borderId="2" xfId="0" applyFont="1" applyBorder="1" applyAlignment="1" applyProtection="1">
      <alignment vertical="center"/>
      <protection locked="0"/>
    </xf>
    <xf numFmtId="0" fontId="16" fillId="0" borderId="0"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9" fillId="0" borderId="0" xfId="0" applyFont="1" applyBorder="1" applyAlignment="1" applyProtection="1">
      <alignment horizontal="left" vertical="top"/>
      <protection locked="0"/>
    </xf>
    <xf numFmtId="0" fontId="16" fillId="0" borderId="0" xfId="0" applyFont="1" applyBorder="1" applyAlignment="1" applyProtection="1">
      <alignment horizontal="right"/>
      <protection locked="0"/>
    </xf>
    <xf numFmtId="0" fontId="16" fillId="0" borderId="4"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0" fillId="0" borderId="7" xfId="0"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center" vertical="top" wrapText="1"/>
      <protection locked="0"/>
    </xf>
    <xf numFmtId="0" fontId="16" fillId="0" borderId="0" xfId="0" applyFont="1" applyFill="1" applyBorder="1" applyAlignment="1" applyProtection="1">
      <alignment horizontal="left" vertical="top" wrapText="1"/>
      <protection locked="0"/>
    </xf>
    <xf numFmtId="0" fontId="16" fillId="0" borderId="2" xfId="0" applyFont="1" applyBorder="1" applyAlignment="1" applyProtection="1">
      <alignment vertical="top" wrapText="1"/>
      <protection locked="0"/>
    </xf>
    <xf numFmtId="165" fontId="10" fillId="2" borderId="2" xfId="0" applyNumberFormat="1" applyFont="1" applyFill="1" applyBorder="1" applyAlignment="1" applyProtection="1">
      <alignment horizontal="center" shrinkToFit="1"/>
      <protection locked="0"/>
    </xf>
    <xf numFmtId="0" fontId="16" fillId="0" borderId="0" xfId="0" applyFont="1" applyBorder="1" applyAlignment="1" applyProtection="1">
      <alignment vertical="top" wrapText="1"/>
      <protection locked="0"/>
    </xf>
    <xf numFmtId="0" fontId="10" fillId="0" borderId="0" xfId="0" applyFont="1" applyBorder="1" applyAlignment="1" applyProtection="1">
      <alignment horizontal="left" vertical="top" wrapText="1"/>
      <protection locked="0"/>
    </xf>
    <xf numFmtId="0" fontId="16" fillId="0" borderId="0" xfId="0" applyFont="1" applyBorder="1" applyProtection="1">
      <protection locked="0"/>
    </xf>
    <xf numFmtId="0" fontId="16" fillId="0" borderId="0" xfId="0" applyFont="1" applyBorder="1" applyAlignment="1" applyProtection="1">
      <alignment horizontal="right" vertical="top" wrapText="1"/>
      <protection locked="0"/>
    </xf>
    <xf numFmtId="0" fontId="10" fillId="0" borderId="0" xfId="0" applyFont="1" applyBorder="1" applyAlignment="1" applyProtection="1">
      <alignment horizontal="right"/>
      <protection locked="0"/>
    </xf>
    <xf numFmtId="165" fontId="16" fillId="2" borderId="2" xfId="0" applyNumberFormat="1" applyFont="1" applyFill="1" applyBorder="1" applyAlignment="1" applyProtection="1">
      <alignment vertical="center" wrapText="1" shrinkToFit="1"/>
      <protection locked="0"/>
    </xf>
    <xf numFmtId="0" fontId="16" fillId="3" borderId="2" xfId="0" applyFont="1" applyFill="1" applyBorder="1" applyAlignment="1" applyProtection="1">
      <alignment horizontal="left" vertical="top" wrapText="1"/>
      <protection locked="0"/>
    </xf>
    <xf numFmtId="3" fontId="10" fillId="3" borderId="2" xfId="0" applyNumberFormat="1" applyFont="1" applyFill="1" applyBorder="1" applyAlignment="1" applyProtection="1">
      <alignment horizontal="center" vertical="top" shrinkToFit="1"/>
      <protection locked="0"/>
    </xf>
    <xf numFmtId="0" fontId="21" fillId="4" borderId="2" xfId="0" applyFont="1" applyFill="1" applyBorder="1" applyAlignment="1" applyProtection="1">
      <alignment horizontal="left" vertical="top" wrapText="1"/>
      <protection locked="0"/>
    </xf>
    <xf numFmtId="165" fontId="10" fillId="4" borderId="2" xfId="0" applyNumberFormat="1" applyFont="1" applyFill="1" applyBorder="1" applyAlignment="1" applyProtection="1">
      <alignment horizontal="center" vertical="center" shrinkToFit="1"/>
      <protection locked="0"/>
    </xf>
    <xf numFmtId="4" fontId="22" fillId="4" borderId="2" xfId="0" applyNumberFormat="1" applyFont="1" applyFill="1" applyBorder="1" applyAlignment="1" applyProtection="1">
      <alignment horizontal="center" vertical="center" shrinkToFit="1"/>
      <protection locked="0"/>
    </xf>
    <xf numFmtId="165" fontId="22" fillId="4" borderId="2" xfId="0" applyNumberFormat="1" applyFont="1" applyFill="1" applyBorder="1" applyAlignment="1" applyProtection="1">
      <alignment horizontal="center" vertical="center" shrinkToFit="1"/>
      <protection locked="0"/>
    </xf>
    <xf numFmtId="1" fontId="10" fillId="2" borderId="2" xfId="0" applyNumberFormat="1" applyFont="1" applyFill="1" applyBorder="1" applyAlignment="1" applyProtection="1">
      <alignment horizontal="center" vertical="top" shrinkToFit="1"/>
      <protection locked="0"/>
    </xf>
    <xf numFmtId="0" fontId="16" fillId="0" borderId="0" xfId="0" applyFont="1" applyBorder="1" applyAlignment="1" applyProtection="1">
      <alignment wrapText="1"/>
      <protection locked="0"/>
    </xf>
    <xf numFmtId="0" fontId="16" fillId="0" borderId="0" xfId="0" applyFont="1" applyBorder="1" applyAlignment="1" applyProtection="1">
      <alignment horizontal="right" wrapText="1"/>
      <protection locked="0"/>
    </xf>
    <xf numFmtId="0" fontId="16" fillId="0" borderId="0" xfId="0" applyFont="1" applyBorder="1" applyAlignment="1" applyProtection="1">
      <alignment horizontal="center" wrapText="1"/>
      <protection locked="0"/>
    </xf>
    <xf numFmtId="0" fontId="16" fillId="0" borderId="0" xfId="0" applyFont="1" applyBorder="1" applyAlignment="1" applyProtection="1">
      <alignment horizontal="left"/>
      <protection locked="0"/>
    </xf>
    <xf numFmtId="165" fontId="16" fillId="2" borderId="2" xfId="0" applyNumberFormat="1" applyFont="1" applyFill="1" applyBorder="1" applyAlignment="1" applyProtection="1">
      <alignment horizontal="left" vertical="center" wrapText="1" shrinkToFit="1"/>
    </xf>
    <xf numFmtId="165" fontId="10" fillId="2" borderId="2" xfId="0" applyNumberFormat="1" applyFont="1" applyFill="1" applyBorder="1" applyAlignment="1" applyProtection="1">
      <alignment horizontal="center" vertical="center" wrapText="1" shrinkToFit="1"/>
    </xf>
    <xf numFmtId="0" fontId="16" fillId="0" borderId="0" xfId="0" applyFont="1" applyAlignment="1" applyProtection="1">
      <alignment wrapText="1"/>
      <protection locked="0"/>
    </xf>
    <xf numFmtId="165" fontId="10" fillId="2" borderId="2" xfId="0" applyNumberFormat="1" applyFont="1" applyFill="1" applyBorder="1" applyAlignment="1" applyProtection="1">
      <alignment horizontal="left" vertical="center" wrapText="1" shrinkToFit="1"/>
    </xf>
    <xf numFmtId="0" fontId="10" fillId="0" borderId="7"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165" fontId="10" fillId="2" borderId="2" xfId="0" applyNumberFormat="1" applyFont="1" applyFill="1" applyBorder="1" applyAlignment="1" applyProtection="1">
      <alignment horizontal="center" vertical="center" shrinkToFit="1"/>
      <protection locked="0"/>
    </xf>
    <xf numFmtId="9" fontId="10" fillId="2" borderId="2" xfId="2" applyFont="1" applyFill="1" applyBorder="1" applyAlignment="1" applyProtection="1">
      <alignment horizontal="center" vertical="center" shrinkToFit="1"/>
      <protection locked="0"/>
    </xf>
    <xf numFmtId="0" fontId="16" fillId="3" borderId="2" xfId="0" applyFont="1" applyFill="1" applyBorder="1" applyAlignment="1" applyProtection="1">
      <alignment horizontal="left" vertical="center" wrapText="1"/>
      <protection locked="0"/>
    </xf>
    <xf numFmtId="0" fontId="16" fillId="0" borderId="0"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right" vertical="center" wrapText="1"/>
      <protection locked="0"/>
    </xf>
    <xf numFmtId="0" fontId="16" fillId="0" borderId="39"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wrapText="1"/>
      <protection locked="0"/>
    </xf>
    <xf numFmtId="0" fontId="16" fillId="0" borderId="7" xfId="0" applyFont="1" applyFill="1" applyBorder="1" applyAlignment="1" applyProtection="1">
      <alignment horizontal="center" wrapText="1"/>
      <protection locked="0"/>
    </xf>
    <xf numFmtId="0" fontId="16" fillId="2" borderId="2" xfId="0" applyFont="1" applyFill="1" applyBorder="1" applyAlignment="1" applyProtection="1">
      <alignment horizontal="left" vertical="top" wrapText="1"/>
      <protection locked="0"/>
    </xf>
    <xf numFmtId="165" fontId="10" fillId="2" borderId="41" xfId="0" applyNumberFormat="1" applyFont="1" applyFill="1" applyBorder="1" applyAlignment="1" applyProtection="1">
      <alignment horizontal="center" vertical="top" wrapText="1"/>
      <protection locked="0"/>
    </xf>
    <xf numFmtId="10" fontId="10" fillId="2" borderId="41" xfId="2" applyNumberFormat="1" applyFont="1" applyFill="1" applyBorder="1" applyAlignment="1" applyProtection="1">
      <alignment horizontal="center" vertical="top" wrapText="1"/>
      <protection locked="0"/>
    </xf>
    <xf numFmtId="0" fontId="16" fillId="2" borderId="9" xfId="0" applyFont="1" applyFill="1" applyBorder="1" applyAlignment="1" applyProtection="1">
      <alignment horizontal="left" vertical="top" wrapText="1"/>
      <protection locked="0"/>
    </xf>
    <xf numFmtId="3" fontId="10" fillId="2" borderId="42" xfId="0" applyNumberFormat="1" applyFont="1" applyFill="1" applyBorder="1" applyAlignment="1" applyProtection="1">
      <alignment horizontal="center" vertical="top"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16" fillId="0" borderId="0" xfId="0" applyFont="1" applyAlignment="1" applyProtection="1">
      <alignment horizontal="center" wrapText="1"/>
      <protection locked="0"/>
    </xf>
    <xf numFmtId="0" fontId="25" fillId="7" borderId="0" xfId="0" applyFont="1" applyFill="1" applyAlignment="1" applyProtection="1">
      <alignment horizontal="left"/>
      <protection locked="0"/>
    </xf>
    <xf numFmtId="0" fontId="25" fillId="7" borderId="0" xfId="0" applyFont="1" applyFill="1" applyProtection="1">
      <protection locked="0"/>
    </xf>
    <xf numFmtId="0" fontId="25" fillId="0" borderId="0" xfId="0" applyFont="1"/>
    <xf numFmtId="0" fontId="25" fillId="7" borderId="0" xfId="0" applyFont="1" applyFill="1" applyAlignment="1" applyProtection="1">
      <alignment horizontal="left" vertical="top"/>
      <protection locked="0"/>
    </xf>
    <xf numFmtId="0" fontId="25" fillId="7" borderId="0" xfId="0" applyFont="1" applyFill="1" applyBorder="1" applyProtection="1">
      <protection locked="0"/>
    </xf>
    <xf numFmtId="0" fontId="27" fillId="0" borderId="0" xfId="0" applyFont="1" applyBorder="1"/>
    <xf numFmtId="0" fontId="26" fillId="0" borderId="0" xfId="0" applyFont="1" applyBorder="1" applyAlignment="1" applyProtection="1">
      <alignment horizontal="left" vertical="top" wrapText="1"/>
      <protection locked="0"/>
    </xf>
    <xf numFmtId="0" fontId="7" fillId="0" borderId="20" xfId="0" applyFont="1" applyBorder="1" applyAlignment="1" applyProtection="1">
      <alignment vertical="top"/>
      <protection locked="0"/>
    </xf>
    <xf numFmtId="0" fontId="28" fillId="0" borderId="0" xfId="0" applyFont="1" applyBorder="1" applyAlignment="1" applyProtection="1">
      <alignment horizontal="left" vertical="top"/>
      <protection locked="0"/>
    </xf>
    <xf numFmtId="0" fontId="28" fillId="0" borderId="0" xfId="0" applyFont="1" applyBorder="1" applyAlignment="1" applyProtection="1">
      <alignment horizontal="left" vertical="top" wrapText="1"/>
      <protection locked="0"/>
    </xf>
    <xf numFmtId="0" fontId="11" fillId="0" borderId="0" xfId="0" applyFont="1" applyBorder="1" applyAlignment="1" applyProtection="1">
      <alignment vertical="top"/>
      <protection locked="0"/>
    </xf>
    <xf numFmtId="3" fontId="10" fillId="4" borderId="27" xfId="0" applyNumberFormat="1" applyFont="1" applyFill="1" applyBorder="1" applyAlignment="1" applyProtection="1">
      <alignment horizontal="center" vertical="center" shrinkToFit="1"/>
      <protection locked="0"/>
    </xf>
    <xf numFmtId="0" fontId="16" fillId="5" borderId="14" xfId="0" applyFont="1" applyFill="1" applyBorder="1" applyAlignment="1" applyProtection="1">
      <alignment horizontal="left" vertical="center" wrapText="1"/>
      <protection locked="0"/>
    </xf>
    <xf numFmtId="0" fontId="16" fillId="6" borderId="14" xfId="0" applyFont="1" applyFill="1" applyBorder="1" applyAlignment="1" applyProtection="1">
      <alignment horizontal="left" vertical="center" wrapText="1"/>
      <protection locked="0"/>
    </xf>
    <xf numFmtId="0" fontId="16" fillId="6" borderId="15" xfId="0" applyFont="1" applyFill="1" applyBorder="1" applyAlignment="1" applyProtection="1">
      <alignment horizontal="center" vertical="center" wrapText="1"/>
      <protection locked="0"/>
    </xf>
    <xf numFmtId="165" fontId="10" fillId="6" borderId="15" xfId="0" applyNumberFormat="1" applyFont="1" applyFill="1" applyBorder="1" applyAlignment="1" applyProtection="1">
      <alignment horizontal="center" vertical="center" shrinkToFit="1"/>
      <protection locked="0"/>
    </xf>
    <xf numFmtId="165" fontId="10" fillId="4" borderId="15" xfId="0" applyNumberFormat="1" applyFont="1" applyFill="1" applyBorder="1" applyAlignment="1" applyProtection="1">
      <alignment horizontal="center" vertical="center" shrinkToFit="1"/>
      <protection locked="0"/>
    </xf>
    <xf numFmtId="4" fontId="10" fillId="4" borderId="15" xfId="0" applyNumberFormat="1" applyFont="1" applyFill="1" applyBorder="1" applyAlignment="1" applyProtection="1">
      <alignment horizontal="center" vertical="center" shrinkToFit="1"/>
      <protection locked="0"/>
    </xf>
    <xf numFmtId="165" fontId="10" fillId="4" borderId="15" xfId="1" applyNumberFormat="1" applyFont="1" applyFill="1" applyBorder="1" applyAlignment="1" applyProtection="1">
      <alignment horizontal="center" vertical="center" shrinkToFit="1"/>
      <protection locked="0"/>
    </xf>
    <xf numFmtId="165" fontId="10" fillId="3" borderId="2" xfId="0" applyNumberFormat="1" applyFont="1" applyFill="1" applyBorder="1" applyAlignment="1" applyProtection="1">
      <alignment horizontal="center" vertical="center" shrinkToFit="1"/>
      <protection locked="0"/>
    </xf>
    <xf numFmtId="165" fontId="10" fillId="3" borderId="2" xfId="1"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15" fillId="0" borderId="32" xfId="0" applyFont="1" applyBorder="1" applyAlignment="1" applyProtection="1">
      <alignment vertical="top" wrapText="1"/>
      <protection locked="0"/>
    </xf>
    <xf numFmtId="0" fontId="15" fillId="0" borderId="33" xfId="0" applyFont="1" applyBorder="1" applyAlignment="1" applyProtection="1">
      <alignment vertical="top" wrapText="1"/>
      <protection locked="0"/>
    </xf>
    <xf numFmtId="0" fontId="15" fillId="0" borderId="34" xfId="0" applyFont="1" applyBorder="1" applyAlignment="1" applyProtection="1">
      <alignment vertical="top" wrapText="1"/>
      <protection locked="0"/>
    </xf>
    <xf numFmtId="0" fontId="15" fillId="0" borderId="14" xfId="0" applyFont="1" applyBorder="1" applyAlignment="1" applyProtection="1">
      <alignment vertical="top" wrapText="1"/>
      <protection locked="0"/>
    </xf>
    <xf numFmtId="0" fontId="15" fillId="0" borderId="30" xfId="0" applyFont="1" applyBorder="1" applyAlignment="1" applyProtection="1">
      <alignment vertical="top" wrapText="1"/>
      <protection locked="0"/>
    </xf>
    <xf numFmtId="0" fontId="15" fillId="0" borderId="31" xfId="0" applyFont="1" applyBorder="1" applyAlignment="1" applyProtection="1">
      <alignment vertical="top" wrapText="1"/>
      <protection locked="0"/>
    </xf>
    <xf numFmtId="0" fontId="15" fillId="0" borderId="20" xfId="0" applyFont="1" applyBorder="1" applyAlignment="1" applyProtection="1">
      <alignment vertical="top" wrapText="1"/>
      <protection locked="0"/>
    </xf>
    <xf numFmtId="0" fontId="15" fillId="0" borderId="21" xfId="0" applyFont="1" applyBorder="1" applyAlignment="1" applyProtection="1">
      <alignment vertical="top" wrapText="1"/>
      <protection locked="0"/>
    </xf>
    <xf numFmtId="0" fontId="15" fillId="0" borderId="22"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1" fillId="0" borderId="24" xfId="0" applyFont="1" applyBorder="1" applyAlignment="1" applyProtection="1">
      <alignment vertical="top" wrapText="1"/>
      <protection locked="0"/>
    </xf>
    <xf numFmtId="0" fontId="11" fillId="0" borderId="25"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11" fillId="0" borderId="31" xfId="0" applyFont="1" applyBorder="1" applyAlignment="1" applyProtection="1">
      <alignment vertical="top" wrapText="1"/>
      <protection locked="0"/>
    </xf>
    <xf numFmtId="0" fontId="7" fillId="0" borderId="0" xfId="0" applyFont="1" applyAlignment="1" applyProtection="1">
      <alignment horizontal="left" wrapText="1"/>
      <protection locked="0"/>
    </xf>
    <xf numFmtId="0" fontId="7" fillId="0" borderId="2" xfId="0" applyFont="1" applyBorder="1" applyAlignment="1" applyProtection="1">
      <alignment horizontal="left" vertical="top" wrapText="1"/>
      <protection locked="0"/>
    </xf>
    <xf numFmtId="0" fontId="25" fillId="7" borderId="0" xfId="0" applyFont="1" applyFill="1" applyBorder="1" applyAlignment="1" applyProtection="1">
      <alignment horizontal="left" wrapText="1"/>
      <protection locked="0"/>
    </xf>
    <xf numFmtId="0" fontId="28" fillId="0" borderId="0"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6" fillId="0" borderId="13"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24" fillId="0" borderId="0" xfId="0" applyFont="1" applyAlignment="1" applyProtection="1">
      <alignment horizontal="left" vertical="center" wrapText="1"/>
      <protection locked="0"/>
    </xf>
    <xf numFmtId="0" fontId="25" fillId="7" borderId="0" xfId="0" applyFont="1" applyFill="1" applyBorder="1" applyAlignment="1" applyProtection="1">
      <alignment horizontal="left"/>
      <protection locked="0"/>
    </xf>
    <xf numFmtId="0" fontId="11" fillId="0" borderId="0" xfId="0" applyFont="1" applyBorder="1" applyAlignment="1" applyProtection="1">
      <alignment horizontal="left" vertical="top"/>
      <protection locked="0"/>
    </xf>
    <xf numFmtId="0" fontId="11" fillId="0" borderId="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17"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18"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1" fillId="0" borderId="29" xfId="0" applyFont="1" applyBorder="1" applyAlignment="1" applyProtection="1">
      <alignment vertical="top" wrapText="1"/>
      <protection locked="0"/>
    </xf>
    <xf numFmtId="0" fontId="12" fillId="0" borderId="0" xfId="0" applyFont="1" applyBorder="1" applyAlignment="1" applyProtection="1">
      <alignment horizontal="left" vertical="top" wrapText="1"/>
      <protection locked="0"/>
    </xf>
    <xf numFmtId="0" fontId="7" fillId="0" borderId="8" xfId="0" applyFont="1" applyFill="1" applyBorder="1" applyAlignment="1" applyProtection="1">
      <alignment vertical="top" wrapText="1"/>
      <protection locked="0"/>
    </xf>
    <xf numFmtId="0" fontId="7" fillId="0" borderId="19" xfId="0" applyFont="1" applyFill="1" applyBorder="1" applyAlignment="1" applyProtection="1">
      <alignment vertical="top" wrapText="1"/>
      <protection locked="0"/>
    </xf>
    <xf numFmtId="0" fontId="7" fillId="0" borderId="30" xfId="0" applyFont="1" applyBorder="1" applyAlignment="1" applyProtection="1">
      <alignment vertical="top" wrapText="1"/>
      <protection locked="0"/>
    </xf>
    <xf numFmtId="0" fontId="7" fillId="0" borderId="31" xfId="0" applyFont="1" applyBorder="1" applyAlignment="1" applyProtection="1">
      <alignment vertical="top" wrapText="1"/>
      <protection locked="0"/>
    </xf>
    <xf numFmtId="0" fontId="7" fillId="0" borderId="33" xfId="0" applyFont="1" applyBorder="1" applyAlignment="1" applyProtection="1">
      <alignment vertical="top" wrapText="1"/>
      <protection locked="0"/>
    </xf>
    <xf numFmtId="0" fontId="7" fillId="0" borderId="34" xfId="0" applyFont="1" applyBorder="1" applyAlignment="1" applyProtection="1">
      <alignment vertical="top" wrapText="1"/>
      <protection locked="0"/>
    </xf>
    <xf numFmtId="0" fontId="11" fillId="0" borderId="21" xfId="0" applyFont="1" applyFill="1" applyBorder="1" applyAlignment="1" applyProtection="1">
      <alignment horizontal="left" vertical="top" wrapText="1"/>
      <protection locked="0"/>
    </xf>
    <xf numFmtId="0" fontId="12" fillId="0" borderId="21" xfId="0" applyFont="1" applyFill="1" applyBorder="1" applyAlignment="1" applyProtection="1">
      <alignment horizontal="left" vertical="top" wrapText="1"/>
      <protection locked="0"/>
    </xf>
    <xf numFmtId="0" fontId="16" fillId="0" borderId="2" xfId="0" applyFont="1" applyBorder="1" applyAlignment="1" applyProtection="1">
      <alignment horizontal="center" vertical="center" wrapText="1"/>
      <protection locked="0"/>
    </xf>
    <xf numFmtId="0" fontId="26" fillId="0" borderId="0" xfId="0" applyFont="1" applyBorder="1" applyAlignment="1" applyProtection="1">
      <alignment horizontal="left" vertical="top" wrapText="1"/>
      <protection locked="0"/>
    </xf>
    <xf numFmtId="0" fontId="16" fillId="2" borderId="1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16" fillId="2" borderId="26" xfId="0" applyFont="1" applyFill="1" applyBorder="1" applyAlignment="1" applyProtection="1">
      <alignment horizontal="left" vertical="center" wrapText="1"/>
      <protection locked="0"/>
    </xf>
    <xf numFmtId="0" fontId="16" fillId="0" borderId="12"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25" fillId="7" borderId="0" xfId="0" applyFont="1" applyFill="1" applyBorder="1" applyAlignment="1" applyProtection="1">
      <alignment horizontal="left" vertical="top" wrapText="1"/>
      <protection locked="0"/>
    </xf>
    <xf numFmtId="0" fontId="25" fillId="7" borderId="0" xfId="0" applyFont="1" applyFill="1" applyBorder="1" applyAlignment="1" applyProtection="1">
      <alignment vertical="center" wrapText="1"/>
      <protection locked="0"/>
    </xf>
    <xf numFmtId="0" fontId="11" fillId="0" borderId="35"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Alignment="1" applyProtection="1">
      <alignment horizontal="left" vertical="top" wrapText="1" indent="2"/>
      <protection locked="0"/>
    </xf>
    <xf numFmtId="0" fontId="11" fillId="0" borderId="43" xfId="0" applyFont="1" applyBorder="1" applyAlignment="1" applyProtection="1">
      <alignment horizontal="left" vertical="top" wrapText="1" indent="2"/>
      <protection locked="0"/>
    </xf>
    <xf numFmtId="0" fontId="11" fillId="0" borderId="0" xfId="0" applyFont="1" applyAlignment="1" applyProtection="1">
      <alignment horizontal="left" vertical="top" indent="2"/>
      <protection locked="0"/>
    </xf>
    <xf numFmtId="0" fontId="11" fillId="0" borderId="43" xfId="0" applyFont="1" applyBorder="1" applyAlignment="1" applyProtection="1">
      <alignment horizontal="left" vertical="top" indent="2"/>
      <protection locked="0"/>
    </xf>
    <xf numFmtId="0" fontId="7" fillId="0" borderId="0"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0" xfId="0" applyFont="1" applyAlignment="1" applyProtection="1">
      <alignment vertical="top"/>
      <protection locked="0"/>
    </xf>
    <xf numFmtId="0" fontId="7" fillId="0" borderId="0" xfId="0" applyFont="1" applyBorder="1" applyAlignment="1" applyProtection="1">
      <alignment vertical="top" wrapText="1"/>
      <protection locked="0"/>
    </xf>
    <xf numFmtId="0" fontId="12" fillId="0" borderId="24" xfId="0" applyFont="1" applyBorder="1" applyAlignment="1" applyProtection="1">
      <alignment vertical="top" wrapText="1"/>
      <protection locked="0"/>
    </xf>
    <xf numFmtId="0" fontId="12" fillId="0" borderId="25" xfId="0" applyFont="1" applyBorder="1" applyAlignment="1" applyProtection="1">
      <alignment vertical="top" wrapText="1"/>
      <protection locked="0"/>
    </xf>
    <xf numFmtId="0" fontId="12" fillId="0" borderId="30" xfId="0" applyFont="1" applyBorder="1" applyAlignment="1" applyProtection="1">
      <alignment vertical="top" wrapText="1"/>
      <protection locked="0"/>
    </xf>
    <xf numFmtId="0" fontId="12" fillId="0" borderId="31" xfId="0" applyFont="1" applyBorder="1" applyAlignment="1" applyProtection="1">
      <alignment vertical="top" wrapText="1"/>
      <protection locked="0"/>
    </xf>
    <xf numFmtId="0" fontId="12" fillId="0" borderId="0" xfId="0" applyFont="1" applyFill="1" applyBorder="1" applyAlignment="1" applyProtection="1">
      <alignment horizontal="left" vertical="top" wrapText="1"/>
      <protection locked="0"/>
    </xf>
    <xf numFmtId="0" fontId="7" fillId="0" borderId="30" xfId="0" applyFont="1" applyFill="1" applyBorder="1" applyAlignment="1" applyProtection="1">
      <alignment vertical="top" wrapText="1"/>
      <protection locked="0"/>
    </xf>
    <xf numFmtId="0" fontId="7" fillId="0" borderId="31" xfId="0" applyFont="1" applyFill="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1" fillId="0" borderId="37" xfId="0" applyFont="1" applyBorder="1" applyAlignment="1" applyProtection="1">
      <alignment vertical="top" wrapText="1"/>
      <protection locked="0"/>
    </xf>
    <xf numFmtId="0" fontId="11" fillId="0" borderId="38" xfId="0" applyFont="1" applyBorder="1" applyAlignment="1" applyProtection="1">
      <alignment vertical="top" wrapText="1"/>
      <protection locked="0"/>
    </xf>
    <xf numFmtId="0" fontId="7" fillId="0" borderId="19" xfId="0" applyFont="1" applyBorder="1" applyAlignment="1" applyProtection="1">
      <protection locked="0"/>
    </xf>
    <xf numFmtId="0" fontId="8" fillId="0" borderId="0" xfId="0" applyFont="1" applyAlignment="1" applyProtection="1">
      <alignment horizontal="center" vertical="center"/>
      <protection locked="0"/>
    </xf>
    <xf numFmtId="0" fontId="4" fillId="2" borderId="8" xfId="0" applyFont="1" applyFill="1" applyBorder="1" applyAlignment="1" applyProtection="1">
      <alignment horizontal="left" vertical="center" wrapText="1"/>
    </xf>
    <xf numFmtId="0" fontId="4" fillId="2" borderId="26" xfId="0" applyFont="1" applyFill="1" applyBorder="1" applyAlignment="1" applyProtection="1">
      <alignment horizontal="left" vertical="center" wrapText="1"/>
    </xf>
    <xf numFmtId="165" fontId="30" fillId="2" borderId="3" xfId="0" applyNumberFormat="1" applyFont="1" applyFill="1" applyBorder="1" applyAlignment="1" applyProtection="1">
      <alignment horizontal="center" vertical="center" wrapText="1" shrinkToFit="1"/>
    </xf>
    <xf numFmtId="165" fontId="30" fillId="0" borderId="0" xfId="0" applyNumberFormat="1" applyFont="1" applyBorder="1" applyAlignment="1" applyProtection="1">
      <alignment horizontal="center" vertical="center" wrapText="1" shrinkToFit="1"/>
      <protection locked="0"/>
    </xf>
    <xf numFmtId="165" fontId="30" fillId="2" borderId="3" xfId="0" applyNumberFormat="1" applyFont="1" applyFill="1" applyBorder="1" applyAlignment="1" applyProtection="1">
      <alignment horizontal="center" vertical="center" wrapText="1"/>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IV202"/>
  <sheetViews>
    <sheetView tabSelected="1" zoomScale="70" zoomScaleNormal="70" zoomScaleSheetLayoutView="90" zoomScalePageLayoutView="40" workbookViewId="0">
      <selection activeCell="D178" sqref="D178"/>
    </sheetView>
  </sheetViews>
  <sheetFormatPr defaultColWidth="9.109375" defaultRowHeight="21" x14ac:dyDescent="0.4"/>
  <cols>
    <col min="1" max="1" width="9.5546875" style="38" customWidth="1"/>
    <col min="2" max="2" width="71" style="136" customWidth="1"/>
    <col min="3" max="3" width="25" style="38" customWidth="1"/>
    <col min="4" max="4" width="19.88671875" style="38" customWidth="1"/>
    <col min="5" max="5" width="18.6640625" style="38" customWidth="1"/>
    <col min="6" max="7" width="16.6640625" style="38" customWidth="1"/>
    <col min="8" max="8" width="9.109375" style="1"/>
    <col min="9" max="9" width="33.6640625" style="1" customWidth="1"/>
    <col min="10" max="16384" width="9.109375" style="1"/>
  </cols>
  <sheetData>
    <row r="1" spans="1:7" ht="31.8" x14ac:dyDescent="0.3">
      <c r="A1" s="183" t="s">
        <v>92</v>
      </c>
      <c r="B1" s="183"/>
      <c r="C1" s="183"/>
      <c r="D1" s="183"/>
      <c r="E1" s="183"/>
      <c r="F1" s="183"/>
      <c r="G1" s="183"/>
    </row>
    <row r="2" spans="1:7" ht="70.8" customHeight="1" x14ac:dyDescent="0.3">
      <c r="A2" s="184" t="s">
        <v>182</v>
      </c>
      <c r="B2" s="184"/>
      <c r="C2" s="184"/>
      <c r="D2" s="184"/>
      <c r="E2" s="184"/>
      <c r="F2" s="184"/>
      <c r="G2" s="184"/>
    </row>
    <row r="3" spans="1:7" ht="22.5" customHeight="1" x14ac:dyDescent="0.3">
      <c r="A3" s="31"/>
      <c r="B3" s="31"/>
      <c r="C3" s="31"/>
      <c r="D3" s="31"/>
      <c r="E3" s="31"/>
      <c r="F3" s="31"/>
      <c r="G3" s="31"/>
    </row>
    <row r="4" spans="1:7" s="140" customFormat="1" ht="26.4" x14ac:dyDescent="0.55000000000000004">
      <c r="A4" s="138" t="s">
        <v>63</v>
      </c>
      <c r="B4" s="138" t="s">
        <v>64</v>
      </c>
      <c r="C4" s="139"/>
      <c r="D4" s="139"/>
      <c r="E4" s="139"/>
      <c r="F4" s="139"/>
      <c r="G4" s="139"/>
    </row>
    <row r="5" spans="1:7" ht="21.6" x14ac:dyDescent="0.3">
      <c r="A5" s="145" t="s">
        <v>140</v>
      </c>
      <c r="B5" s="199" t="s">
        <v>111</v>
      </c>
      <c r="C5" s="199"/>
      <c r="D5" s="199"/>
      <c r="E5" s="199"/>
      <c r="F5" s="199"/>
      <c r="G5" s="200"/>
    </row>
    <row r="6" spans="1:7" x14ac:dyDescent="0.3">
      <c r="A6" s="173" t="s">
        <v>188</v>
      </c>
      <c r="B6" s="174"/>
      <c r="C6" s="174"/>
      <c r="D6" s="174"/>
      <c r="E6" s="174"/>
      <c r="F6" s="174"/>
      <c r="G6" s="175"/>
    </row>
    <row r="7" spans="1:7" x14ac:dyDescent="0.3">
      <c r="A7" s="173" t="s">
        <v>189</v>
      </c>
      <c r="B7" s="174"/>
      <c r="C7" s="174"/>
      <c r="D7" s="174"/>
      <c r="E7" s="174"/>
      <c r="F7" s="174"/>
      <c r="G7" s="175"/>
    </row>
    <row r="8" spans="1:7" x14ac:dyDescent="0.3">
      <c r="A8" s="173" t="s">
        <v>190</v>
      </c>
      <c r="B8" s="174"/>
      <c r="C8" s="174"/>
      <c r="D8" s="174"/>
      <c r="E8" s="174"/>
      <c r="F8" s="174"/>
      <c r="G8" s="175"/>
    </row>
    <row r="9" spans="1:7" x14ac:dyDescent="0.3">
      <c r="A9" s="173" t="s">
        <v>191</v>
      </c>
      <c r="B9" s="174"/>
      <c r="C9" s="174"/>
      <c r="D9" s="174"/>
      <c r="E9" s="174"/>
      <c r="F9" s="174"/>
      <c r="G9" s="175"/>
    </row>
    <row r="10" spans="1:7" x14ac:dyDescent="0.3">
      <c r="A10" s="188" t="s">
        <v>192</v>
      </c>
      <c r="B10" s="189"/>
      <c r="C10" s="189"/>
      <c r="D10" s="189"/>
      <c r="E10" s="189"/>
      <c r="F10" s="189"/>
      <c r="G10" s="190"/>
    </row>
    <row r="11" spans="1:7" ht="26.25" customHeight="1" x14ac:dyDescent="0.3">
      <c r="A11" s="32" t="s">
        <v>139</v>
      </c>
      <c r="B11" s="199" t="s">
        <v>112</v>
      </c>
      <c r="C11" s="199"/>
      <c r="D11" s="199"/>
      <c r="E11" s="199"/>
      <c r="F11" s="199"/>
      <c r="G11" s="200"/>
    </row>
    <row r="12" spans="1:7" x14ac:dyDescent="0.3">
      <c r="A12" s="188" t="s">
        <v>143</v>
      </c>
      <c r="B12" s="189"/>
      <c r="C12" s="189"/>
      <c r="D12" s="189"/>
      <c r="E12" s="189"/>
      <c r="F12" s="189"/>
      <c r="G12" s="190"/>
    </row>
    <row r="13" spans="1:7" ht="84" customHeight="1" x14ac:dyDescent="0.3">
      <c r="A13" s="188" t="s">
        <v>142</v>
      </c>
      <c r="B13" s="189"/>
      <c r="C13" s="189"/>
      <c r="D13" s="189"/>
      <c r="E13" s="189"/>
      <c r="F13" s="189"/>
      <c r="G13" s="190"/>
    </row>
    <row r="14" spans="1:7" ht="61.2" customHeight="1" x14ac:dyDescent="0.3">
      <c r="A14" s="188" t="s">
        <v>144</v>
      </c>
      <c r="B14" s="189"/>
      <c r="C14" s="189"/>
      <c r="D14" s="189"/>
      <c r="E14" s="189"/>
      <c r="F14" s="189"/>
      <c r="G14" s="190"/>
    </row>
    <row r="15" spans="1:7" ht="82.8" customHeight="1" x14ac:dyDescent="0.3">
      <c r="A15" s="188" t="s">
        <v>193</v>
      </c>
      <c r="B15" s="189"/>
      <c r="C15" s="189"/>
      <c r="D15" s="189"/>
      <c r="E15" s="189"/>
      <c r="F15" s="189"/>
      <c r="G15" s="190"/>
    </row>
    <row r="16" spans="1:7" ht="19.5" customHeight="1" x14ac:dyDescent="0.3">
      <c r="A16" s="32" t="s">
        <v>108</v>
      </c>
      <c r="B16" s="199" t="s">
        <v>113</v>
      </c>
      <c r="C16" s="199"/>
      <c r="D16" s="199"/>
      <c r="E16" s="199"/>
      <c r="F16" s="199"/>
      <c r="G16" s="200"/>
    </row>
    <row r="17" spans="1:7" ht="63.6" customHeight="1" x14ac:dyDescent="0.3">
      <c r="A17" s="215" t="s">
        <v>145</v>
      </c>
      <c r="B17" s="215"/>
      <c r="C17" s="215"/>
      <c r="D17" s="215"/>
      <c r="E17" s="215"/>
      <c r="F17" s="215"/>
      <c r="G17" s="215"/>
    </row>
    <row r="18" spans="1:7" ht="22.5" customHeight="1" x14ac:dyDescent="0.3">
      <c r="A18" s="32" t="s">
        <v>110</v>
      </c>
      <c r="B18" s="201" t="s">
        <v>114</v>
      </c>
      <c r="C18" s="201"/>
      <c r="D18" s="201"/>
      <c r="E18" s="201"/>
      <c r="F18" s="201"/>
      <c r="G18" s="202"/>
    </row>
    <row r="19" spans="1:7" ht="22.5" customHeight="1" x14ac:dyDescent="0.3">
      <c r="A19" s="186" t="s">
        <v>109</v>
      </c>
      <c r="B19" s="186"/>
      <c r="C19" s="186"/>
      <c r="D19" s="186"/>
      <c r="E19" s="186"/>
      <c r="F19" s="186"/>
      <c r="G19" s="186"/>
    </row>
    <row r="20" spans="1:7" ht="12" customHeight="1" thickBot="1" x14ac:dyDescent="0.35">
      <c r="A20" s="33"/>
      <c r="B20" s="33"/>
      <c r="C20" s="33"/>
      <c r="D20" s="33"/>
      <c r="E20" s="33"/>
      <c r="F20" s="33"/>
      <c r="G20" s="33"/>
    </row>
    <row r="21" spans="1:7" ht="22.2" thickBot="1" x14ac:dyDescent="0.45">
      <c r="A21" s="34" t="s">
        <v>13</v>
      </c>
      <c r="B21" s="34" t="s">
        <v>61</v>
      </c>
      <c r="D21" s="239">
        <f>C95</f>
        <v>361218</v>
      </c>
      <c r="E21" s="36"/>
      <c r="F21" s="37"/>
    </row>
    <row r="22" spans="1:7" ht="21.6" thickBot="1" x14ac:dyDescent="0.45">
      <c r="A22" s="37" t="s">
        <v>0</v>
      </c>
      <c r="B22" s="37"/>
      <c r="D22" s="240"/>
      <c r="E22" s="36"/>
      <c r="F22" s="37"/>
    </row>
    <row r="23" spans="1:7" ht="54" customHeight="1" thickBot="1" x14ac:dyDescent="0.45">
      <c r="A23" s="217" t="s">
        <v>73</v>
      </c>
      <c r="B23" s="217"/>
      <c r="C23" s="218"/>
      <c r="D23" s="239">
        <f>D95</f>
        <v>349788</v>
      </c>
      <c r="E23" s="36"/>
      <c r="F23" s="37"/>
    </row>
    <row r="24" spans="1:7" ht="24.75" customHeight="1" thickBot="1" x14ac:dyDescent="0.45">
      <c r="A24" s="219" t="s">
        <v>74</v>
      </c>
      <c r="B24" s="219"/>
      <c r="C24" s="220"/>
      <c r="D24" s="241">
        <f>F95</f>
        <v>11430</v>
      </c>
      <c r="E24" s="36"/>
      <c r="F24" s="37"/>
    </row>
    <row r="25" spans="1:7" ht="27.75" customHeight="1" thickBot="1" x14ac:dyDescent="0.45">
      <c r="A25" s="217" t="s">
        <v>75</v>
      </c>
      <c r="B25" s="217"/>
      <c r="C25" s="218"/>
      <c r="D25" s="35"/>
      <c r="E25" s="36"/>
      <c r="F25" s="37"/>
    </row>
    <row r="26" spans="1:7" ht="15.75" hidden="1" customHeight="1" x14ac:dyDescent="0.4">
      <c r="A26" s="37"/>
      <c r="B26" s="37"/>
      <c r="C26" s="37"/>
      <c r="D26" s="37"/>
      <c r="E26" s="37"/>
      <c r="F26" s="37"/>
    </row>
    <row r="27" spans="1:7" ht="25.5" customHeight="1" x14ac:dyDescent="0.4">
      <c r="A27" s="37"/>
      <c r="B27" s="37" t="s">
        <v>19</v>
      </c>
      <c r="C27" s="37"/>
      <c r="D27" s="37"/>
      <c r="E27" s="37"/>
      <c r="F27" s="37"/>
    </row>
    <row r="28" spans="1:7" ht="25.5" customHeight="1" x14ac:dyDescent="0.3">
      <c r="A28" s="39" t="s">
        <v>124</v>
      </c>
      <c r="B28" s="223" t="s">
        <v>125</v>
      </c>
      <c r="C28" s="223"/>
      <c r="D28" s="223"/>
      <c r="E28" s="223"/>
      <c r="F28" s="223"/>
      <c r="G28" s="223"/>
    </row>
    <row r="29" spans="1:7" ht="25.5" customHeight="1" x14ac:dyDescent="0.3">
      <c r="A29" s="216" t="s">
        <v>146</v>
      </c>
      <c r="B29" s="216"/>
      <c r="C29" s="216"/>
      <c r="D29" s="216"/>
      <c r="E29" s="216"/>
      <c r="F29" s="216"/>
      <c r="G29" s="216"/>
    </row>
    <row r="30" spans="1:7" ht="25.5" customHeight="1" x14ac:dyDescent="0.3">
      <c r="A30" s="216" t="s">
        <v>147</v>
      </c>
      <c r="B30" s="216"/>
      <c r="C30" s="216"/>
      <c r="D30" s="216"/>
      <c r="E30" s="216"/>
      <c r="F30" s="216"/>
      <c r="G30" s="216"/>
    </row>
    <row r="31" spans="1:7" ht="25.5" customHeight="1" x14ac:dyDescent="0.3">
      <c r="A31" s="216" t="s">
        <v>148</v>
      </c>
      <c r="B31" s="216"/>
      <c r="C31" s="216"/>
      <c r="D31" s="216"/>
      <c r="E31" s="216"/>
      <c r="F31" s="216"/>
      <c r="G31" s="216"/>
    </row>
    <row r="32" spans="1:7" ht="25.5" customHeight="1" x14ac:dyDescent="0.3">
      <c r="A32" s="216" t="s">
        <v>149</v>
      </c>
      <c r="B32" s="216"/>
      <c r="C32" s="216"/>
      <c r="D32" s="216"/>
      <c r="E32" s="216"/>
      <c r="F32" s="216"/>
      <c r="G32" s="216"/>
    </row>
    <row r="33" spans="1:7" s="140" customFormat="1" ht="26.4" x14ac:dyDescent="0.55000000000000004">
      <c r="A33" s="141" t="s">
        <v>20</v>
      </c>
      <c r="B33" s="141" t="s">
        <v>62</v>
      </c>
      <c r="C33" s="141"/>
      <c r="D33" s="141"/>
      <c r="E33" s="141"/>
      <c r="F33" s="141"/>
      <c r="G33" s="139"/>
    </row>
    <row r="34" spans="1:7" ht="54.6" customHeight="1" x14ac:dyDescent="0.3">
      <c r="A34" s="191" t="s">
        <v>150</v>
      </c>
      <c r="B34" s="192"/>
      <c r="C34" s="192"/>
      <c r="D34" s="192"/>
      <c r="E34" s="192"/>
      <c r="F34" s="192"/>
      <c r="G34" s="193"/>
    </row>
    <row r="35" spans="1:7" ht="71.400000000000006" customHeight="1" x14ac:dyDescent="0.3">
      <c r="A35" s="194" t="s">
        <v>151</v>
      </c>
      <c r="B35" s="192"/>
      <c r="C35" s="192"/>
      <c r="D35" s="192"/>
      <c r="E35" s="192"/>
      <c r="F35" s="192"/>
      <c r="G35" s="195"/>
    </row>
    <row r="36" spans="1:7" ht="21.75" customHeight="1" x14ac:dyDescent="0.3">
      <c r="A36" s="40" t="s">
        <v>136</v>
      </c>
      <c r="B36" s="230" t="s">
        <v>122</v>
      </c>
      <c r="C36" s="230"/>
      <c r="D36" s="230"/>
      <c r="E36" s="230"/>
      <c r="F36" s="230"/>
      <c r="G36" s="231"/>
    </row>
    <row r="37" spans="1:7" ht="112.2" customHeight="1" x14ac:dyDescent="0.3">
      <c r="A37" s="203" t="s">
        <v>152</v>
      </c>
      <c r="B37" s="204"/>
      <c r="C37" s="204"/>
      <c r="D37" s="204"/>
      <c r="E37" s="204"/>
      <c r="F37" s="204"/>
      <c r="G37" s="204"/>
    </row>
    <row r="38" spans="1:7" ht="12" customHeight="1" x14ac:dyDescent="0.3">
      <c r="A38" s="229"/>
      <c r="B38" s="229"/>
      <c r="C38" s="229"/>
      <c r="D38" s="229"/>
      <c r="E38" s="229"/>
      <c r="F38" s="229"/>
      <c r="G38" s="229"/>
    </row>
    <row r="39" spans="1:7" ht="30" customHeight="1" x14ac:dyDescent="0.3">
      <c r="A39" s="221" t="s">
        <v>123</v>
      </c>
      <c r="B39" s="221"/>
      <c r="C39" s="222"/>
      <c r="D39" s="41">
        <f>D180</f>
        <v>80000</v>
      </c>
      <c r="E39" s="148"/>
      <c r="F39" s="148"/>
      <c r="G39" s="148"/>
    </row>
    <row r="40" spans="1:7" ht="34.5" customHeight="1" x14ac:dyDescent="0.3">
      <c r="A40" s="186" t="s">
        <v>153</v>
      </c>
      <c r="B40" s="186"/>
      <c r="C40" s="186"/>
      <c r="D40" s="186"/>
      <c r="E40" s="186"/>
      <c r="F40" s="186"/>
      <c r="G40" s="186"/>
    </row>
    <row r="41" spans="1:7" ht="49.5" customHeight="1" x14ac:dyDescent="0.3">
      <c r="A41" s="187" t="s">
        <v>154</v>
      </c>
      <c r="B41" s="187"/>
      <c r="C41" s="187"/>
      <c r="D41" s="187"/>
      <c r="E41" s="187"/>
      <c r="F41" s="187"/>
      <c r="G41" s="187"/>
    </row>
    <row r="42" spans="1:7" ht="22.5" customHeight="1" x14ac:dyDescent="0.3">
      <c r="A42" s="197" t="s">
        <v>133</v>
      </c>
      <c r="B42" s="198"/>
      <c r="C42" s="198"/>
      <c r="D42" s="198"/>
      <c r="E42" s="198"/>
      <c r="F42" s="198"/>
      <c r="G42" s="159"/>
    </row>
    <row r="43" spans="1:7" ht="45.6" customHeight="1" x14ac:dyDescent="0.3">
      <c r="A43" s="187" t="s">
        <v>184</v>
      </c>
      <c r="B43" s="196"/>
      <c r="C43" s="196"/>
      <c r="D43" s="196"/>
      <c r="E43" s="196"/>
      <c r="F43" s="196"/>
      <c r="G43" s="196"/>
    </row>
    <row r="44" spans="1:7" ht="10.8" customHeight="1" x14ac:dyDescent="0.3">
      <c r="A44" s="196"/>
      <c r="B44" s="196"/>
      <c r="C44" s="196"/>
      <c r="D44" s="196"/>
      <c r="E44" s="196"/>
      <c r="F44" s="196"/>
      <c r="G44" s="196"/>
    </row>
    <row r="45" spans="1:7" s="140" customFormat="1" ht="21" customHeight="1" x14ac:dyDescent="0.55000000000000004">
      <c r="A45" s="185" t="s">
        <v>21</v>
      </c>
      <c r="B45" s="185"/>
      <c r="C45" s="185"/>
      <c r="D45" s="185"/>
      <c r="E45" s="185"/>
      <c r="F45" s="185"/>
      <c r="G45" s="139"/>
    </row>
    <row r="46" spans="1:7" ht="18.75" customHeight="1" x14ac:dyDescent="0.3">
      <c r="A46" s="42" t="s">
        <v>127</v>
      </c>
      <c r="B46" s="224" t="s">
        <v>126</v>
      </c>
      <c r="C46" s="224"/>
      <c r="D46" s="224"/>
      <c r="E46" s="224"/>
      <c r="F46" s="224"/>
      <c r="G46" s="224"/>
    </row>
    <row r="47" spans="1:7" ht="43.2" customHeight="1" x14ac:dyDescent="0.3">
      <c r="A47" s="170" t="s">
        <v>155</v>
      </c>
      <c r="B47" s="225"/>
      <c r="C47" s="225"/>
      <c r="D47" s="225"/>
      <c r="E47" s="225"/>
      <c r="F47" s="225"/>
      <c r="G47" s="226"/>
    </row>
    <row r="48" spans="1:7" ht="148.19999999999999" customHeight="1" x14ac:dyDescent="0.3">
      <c r="A48" s="173" t="s">
        <v>156</v>
      </c>
      <c r="B48" s="227"/>
      <c r="C48" s="227"/>
      <c r="D48" s="227"/>
      <c r="E48" s="227"/>
      <c r="F48" s="227"/>
      <c r="G48" s="228"/>
    </row>
    <row r="49" spans="1:10" ht="22.8" customHeight="1" x14ac:dyDescent="0.3">
      <c r="A49" s="173" t="s">
        <v>157</v>
      </c>
      <c r="B49" s="227"/>
      <c r="C49" s="227"/>
      <c r="D49" s="227"/>
      <c r="E49" s="227"/>
      <c r="F49" s="227"/>
      <c r="G49" s="228"/>
    </row>
    <row r="50" spans="1:10" ht="22.8" customHeight="1" x14ac:dyDescent="0.3">
      <c r="A50" s="173" t="s">
        <v>158</v>
      </c>
      <c r="B50" s="227"/>
      <c r="C50" s="227"/>
      <c r="D50" s="227"/>
      <c r="E50" s="227"/>
      <c r="F50" s="227"/>
      <c r="G50" s="228"/>
    </row>
    <row r="51" spans="1:10" ht="23.4" customHeight="1" x14ac:dyDescent="0.3">
      <c r="A51" s="173" t="s">
        <v>159</v>
      </c>
      <c r="B51" s="227"/>
      <c r="C51" s="227"/>
      <c r="D51" s="227"/>
      <c r="E51" s="227"/>
      <c r="F51" s="227"/>
      <c r="G51" s="228"/>
    </row>
    <row r="52" spans="1:10" ht="22.2" customHeight="1" x14ac:dyDescent="0.3">
      <c r="A52" s="173" t="s">
        <v>160</v>
      </c>
      <c r="B52" s="227"/>
      <c r="C52" s="227"/>
      <c r="D52" s="227"/>
      <c r="E52" s="227"/>
      <c r="F52" s="227"/>
      <c r="G52" s="228"/>
    </row>
    <row r="53" spans="1:10" ht="13.5" hidden="1" customHeight="1" x14ac:dyDescent="0.3">
      <c r="A53" s="232"/>
      <c r="B53" s="227"/>
      <c r="C53" s="227"/>
      <c r="D53" s="227"/>
      <c r="E53" s="227"/>
      <c r="F53" s="227"/>
      <c r="G53" s="228"/>
    </row>
    <row r="54" spans="1:10" ht="8.25" hidden="1" customHeight="1" x14ac:dyDescent="0.3">
      <c r="A54" s="232"/>
      <c r="B54" s="227"/>
      <c r="C54" s="227"/>
      <c r="D54" s="227"/>
      <c r="E54" s="227"/>
      <c r="F54" s="227"/>
      <c r="G54" s="228"/>
    </row>
    <row r="55" spans="1:10" ht="12" customHeight="1" x14ac:dyDescent="0.3">
      <c r="A55" s="233"/>
      <c r="B55" s="215"/>
      <c r="C55" s="215"/>
      <c r="D55" s="215"/>
      <c r="E55" s="215"/>
      <c r="F55" s="215"/>
      <c r="G55" s="234"/>
    </row>
    <row r="56" spans="1:10" ht="24.75" customHeight="1" x14ac:dyDescent="0.45">
      <c r="A56" s="43" t="s">
        <v>128</v>
      </c>
      <c r="B56" s="235" t="s">
        <v>129</v>
      </c>
      <c r="C56" s="235"/>
      <c r="D56" s="235"/>
      <c r="E56" s="235"/>
      <c r="F56" s="235"/>
      <c r="G56" s="235"/>
    </row>
    <row r="57" spans="1:10" ht="148.19999999999999" customHeight="1" x14ac:dyDescent="0.3">
      <c r="A57" s="161" t="s">
        <v>185</v>
      </c>
      <c r="B57" s="162"/>
      <c r="C57" s="162"/>
      <c r="D57" s="162"/>
      <c r="E57" s="162"/>
      <c r="F57" s="162"/>
      <c r="G57" s="163"/>
    </row>
    <row r="58" spans="1:10" ht="70.8" customHeight="1" x14ac:dyDescent="0.3">
      <c r="A58" s="164" t="s">
        <v>183</v>
      </c>
      <c r="B58" s="165"/>
      <c r="C58" s="165"/>
      <c r="D58" s="165"/>
      <c r="E58" s="165"/>
      <c r="F58" s="165"/>
      <c r="G58" s="166"/>
    </row>
    <row r="59" spans="1:10" ht="69.599999999999994" customHeight="1" x14ac:dyDescent="0.3">
      <c r="A59" s="167" t="s">
        <v>161</v>
      </c>
      <c r="B59" s="168"/>
      <c r="C59" s="168"/>
      <c r="D59" s="168"/>
      <c r="E59" s="168"/>
      <c r="F59" s="168"/>
      <c r="G59" s="169"/>
    </row>
    <row r="60" spans="1:10" ht="69" customHeight="1" x14ac:dyDescent="0.3">
      <c r="A60" s="170" t="s">
        <v>137</v>
      </c>
      <c r="B60" s="171"/>
      <c r="C60" s="171"/>
      <c r="D60" s="171"/>
      <c r="E60" s="171"/>
      <c r="F60" s="171"/>
      <c r="G60" s="172"/>
    </row>
    <row r="61" spans="1:10" ht="42" x14ac:dyDescent="0.3">
      <c r="A61" s="177" t="s">
        <v>71</v>
      </c>
      <c r="B61" s="177"/>
      <c r="C61" s="44" t="s">
        <v>16</v>
      </c>
      <c r="D61" s="44" t="s">
        <v>17</v>
      </c>
      <c r="E61" s="44" t="s">
        <v>14</v>
      </c>
      <c r="F61" s="44" t="s">
        <v>15</v>
      </c>
      <c r="G61" s="44" t="s">
        <v>14</v>
      </c>
    </row>
    <row r="62" spans="1:10" ht="50.25" customHeight="1" x14ac:dyDescent="0.3">
      <c r="A62" s="45">
        <v>1</v>
      </c>
      <c r="B62" s="46" t="s">
        <v>69</v>
      </c>
      <c r="C62" s="47"/>
      <c r="D62" s="48"/>
      <c r="E62" s="49">
        <f>C62*D62</f>
        <v>0</v>
      </c>
      <c r="F62" s="49">
        <f>E62*0.34</f>
        <v>0</v>
      </c>
      <c r="G62" s="50">
        <f>E62+F62</f>
        <v>0</v>
      </c>
    </row>
    <row r="63" spans="1:10" ht="21.75" customHeight="1" x14ac:dyDescent="0.3">
      <c r="A63" s="46"/>
      <c r="B63" s="46" t="s">
        <v>70</v>
      </c>
      <c r="C63" s="46"/>
      <c r="D63" s="46"/>
      <c r="E63" s="46"/>
      <c r="F63" s="46"/>
      <c r="G63" s="50">
        <f>G62</f>
        <v>0</v>
      </c>
    </row>
    <row r="64" spans="1:10" ht="21.75" customHeight="1" x14ac:dyDescent="0.3">
      <c r="A64" s="36"/>
      <c r="B64" s="36"/>
      <c r="C64" s="36"/>
      <c r="D64" s="36"/>
      <c r="E64" s="36"/>
      <c r="F64" s="36"/>
      <c r="G64" s="36"/>
      <c r="H64" s="16"/>
      <c r="I64" s="16"/>
      <c r="J64" s="16"/>
    </row>
    <row r="65" spans="1:7" ht="21.6" x14ac:dyDescent="0.45">
      <c r="A65" s="51" t="s">
        <v>1</v>
      </c>
      <c r="B65" s="52" t="s">
        <v>82</v>
      </c>
    </row>
    <row r="66" spans="1:7" ht="409.2" customHeight="1" x14ac:dyDescent="0.3">
      <c r="A66" s="173" t="s">
        <v>186</v>
      </c>
      <c r="B66" s="174"/>
      <c r="C66" s="174"/>
      <c r="D66" s="174"/>
      <c r="E66" s="174"/>
      <c r="F66" s="174"/>
      <c r="G66" s="175"/>
    </row>
    <row r="67" spans="1:7" ht="45.75" customHeight="1" x14ac:dyDescent="0.3">
      <c r="A67" s="173" t="s">
        <v>162</v>
      </c>
      <c r="B67" s="174"/>
      <c r="C67" s="174"/>
      <c r="D67" s="174"/>
      <c r="E67" s="174"/>
      <c r="F67" s="174"/>
      <c r="G67" s="175"/>
    </row>
    <row r="68" spans="1:7" ht="48" customHeight="1" x14ac:dyDescent="0.3">
      <c r="A68" s="173" t="s">
        <v>163</v>
      </c>
      <c r="B68" s="174"/>
      <c r="C68" s="174"/>
      <c r="D68" s="174"/>
      <c r="E68" s="174"/>
      <c r="F68" s="174"/>
      <c r="G68" s="175"/>
    </row>
    <row r="69" spans="1:7" ht="57.6" customHeight="1" x14ac:dyDescent="0.3">
      <c r="A69" s="173" t="s">
        <v>164</v>
      </c>
      <c r="B69" s="174"/>
      <c r="C69" s="174"/>
      <c r="D69" s="174"/>
      <c r="E69" s="174"/>
      <c r="F69" s="174"/>
      <c r="G69" s="175"/>
    </row>
    <row r="70" spans="1:7" ht="43.8" customHeight="1" x14ac:dyDescent="0.3">
      <c r="A70" s="173" t="s">
        <v>165</v>
      </c>
      <c r="B70" s="174"/>
      <c r="C70" s="174"/>
      <c r="D70" s="174"/>
      <c r="E70" s="174"/>
      <c r="F70" s="174"/>
      <c r="G70" s="175"/>
    </row>
    <row r="71" spans="1:7" ht="12" customHeight="1" x14ac:dyDescent="0.3">
      <c r="A71" s="53"/>
      <c r="B71" s="53"/>
      <c r="C71" s="53"/>
      <c r="D71" s="53"/>
      <c r="E71" s="53"/>
      <c r="F71" s="53"/>
      <c r="G71" s="53"/>
    </row>
    <row r="72" spans="1:7" s="140" customFormat="1" ht="26.4" x14ac:dyDescent="0.55000000000000004">
      <c r="A72" s="139">
        <v>4</v>
      </c>
      <c r="B72" s="178" t="s">
        <v>65</v>
      </c>
      <c r="C72" s="178"/>
      <c r="D72" s="142"/>
      <c r="E72" s="142"/>
      <c r="F72" s="142"/>
      <c r="G72" s="142"/>
    </row>
    <row r="73" spans="1:7" ht="21.6" x14ac:dyDescent="0.45">
      <c r="A73" s="176" t="s">
        <v>23</v>
      </c>
      <c r="B73" s="176"/>
      <c r="C73" s="176"/>
      <c r="D73" s="176"/>
      <c r="E73" s="176"/>
      <c r="F73" s="176"/>
      <c r="G73" s="176"/>
    </row>
    <row r="74" spans="1:7" s="4" customFormat="1" x14ac:dyDescent="0.4">
      <c r="A74" s="54"/>
      <c r="B74" s="54"/>
      <c r="C74" s="55" t="s">
        <v>24</v>
      </c>
      <c r="D74" s="54"/>
      <c r="E74" s="54"/>
      <c r="F74" s="54"/>
      <c r="G74" s="54"/>
    </row>
    <row r="75" spans="1:7" s="3" customFormat="1" ht="40.799999999999997" x14ac:dyDescent="0.35">
      <c r="A75" s="56" t="s">
        <v>35</v>
      </c>
      <c r="B75" s="57" t="s">
        <v>2</v>
      </c>
      <c r="C75" s="57" t="s">
        <v>22</v>
      </c>
      <c r="D75" s="58"/>
      <c r="E75" s="58"/>
      <c r="F75" s="58"/>
      <c r="G75" s="58"/>
    </row>
    <row r="76" spans="1:7" s="5" customFormat="1" x14ac:dyDescent="0.4">
      <c r="A76" s="59">
        <v>1</v>
      </c>
      <c r="B76" s="59">
        <v>2</v>
      </c>
      <c r="C76" s="59">
        <v>3</v>
      </c>
      <c r="D76" s="60"/>
      <c r="E76" s="60"/>
      <c r="F76" s="60"/>
      <c r="G76" s="60"/>
    </row>
    <row r="77" spans="1:7" s="5" customFormat="1" ht="40.799999999999997" x14ac:dyDescent="0.4">
      <c r="A77" s="57">
        <v>1</v>
      </c>
      <c r="B77" s="61" t="s">
        <v>98</v>
      </c>
      <c r="C77" s="157">
        <v>26000</v>
      </c>
      <c r="D77" s="60"/>
      <c r="E77" s="60"/>
      <c r="F77" s="60"/>
      <c r="G77" s="60"/>
    </row>
    <row r="78" spans="1:7" s="5" customFormat="1" x14ac:dyDescent="0.4">
      <c r="A78" s="57">
        <v>2</v>
      </c>
      <c r="B78" s="63"/>
      <c r="C78" s="64"/>
      <c r="D78" s="60"/>
      <c r="E78" s="60"/>
      <c r="F78" s="60"/>
      <c r="G78" s="60"/>
    </row>
    <row r="79" spans="1:7" s="5" customFormat="1" x14ac:dyDescent="0.4">
      <c r="A79" s="57">
        <v>3</v>
      </c>
      <c r="B79" s="63"/>
      <c r="C79" s="62"/>
      <c r="D79" s="60"/>
      <c r="E79" s="60"/>
      <c r="F79" s="60"/>
      <c r="G79" s="60"/>
    </row>
    <row r="80" spans="1:7" s="4" customFormat="1" x14ac:dyDescent="0.35">
      <c r="A80" s="65"/>
      <c r="B80" s="66" t="s">
        <v>3</v>
      </c>
      <c r="C80" s="67">
        <f>SUM(C77:C79)</f>
        <v>26000</v>
      </c>
      <c r="D80" s="68"/>
      <c r="E80" s="68"/>
      <c r="F80" s="68"/>
      <c r="G80" s="68"/>
    </row>
    <row r="81" spans="1:256" s="5" customFormat="1" ht="17.25" customHeight="1" x14ac:dyDescent="0.4">
      <c r="A81" s="60"/>
      <c r="B81" s="69"/>
      <c r="C81" s="69"/>
      <c r="D81" s="60"/>
      <c r="E81" s="60"/>
      <c r="F81" s="60"/>
      <c r="G81" s="60"/>
    </row>
    <row r="82" spans="1:256" s="6" customFormat="1" ht="21.6" x14ac:dyDescent="0.45">
      <c r="A82" s="176" t="s">
        <v>25</v>
      </c>
      <c r="B82" s="176"/>
      <c r="C82" s="176"/>
      <c r="D82" s="176"/>
      <c r="E82" s="176"/>
      <c r="F82" s="176"/>
      <c r="G82" s="176"/>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60"/>
      <c r="BV82" s="160"/>
      <c r="BW82" s="160"/>
      <c r="BX82" s="160"/>
      <c r="BY82" s="160"/>
      <c r="BZ82" s="160"/>
      <c r="CA82" s="160"/>
      <c r="CB82" s="160"/>
      <c r="CC82" s="160"/>
      <c r="CD82" s="160"/>
      <c r="CE82" s="160"/>
      <c r="CF82" s="160"/>
      <c r="CG82" s="160"/>
      <c r="CH82" s="160"/>
      <c r="CI82" s="160"/>
      <c r="CJ82" s="160"/>
      <c r="CK82" s="160"/>
      <c r="CL82" s="160"/>
      <c r="CM82" s="160"/>
      <c r="CN82" s="160"/>
      <c r="CO82" s="160"/>
      <c r="CP82" s="160"/>
      <c r="CQ82" s="160"/>
      <c r="CR82" s="160"/>
      <c r="CS82" s="160"/>
      <c r="CT82" s="160"/>
      <c r="CU82" s="160"/>
      <c r="CV82" s="160"/>
      <c r="CW82" s="160"/>
      <c r="CX82" s="160"/>
      <c r="CY82" s="160"/>
      <c r="CZ82" s="160"/>
      <c r="DA82" s="160"/>
      <c r="DB82" s="160"/>
      <c r="DC82" s="160"/>
      <c r="DD82" s="160"/>
      <c r="DE82" s="160"/>
      <c r="DF82" s="160"/>
      <c r="DG82" s="160"/>
      <c r="DH82" s="160"/>
      <c r="DI82" s="160"/>
      <c r="DJ82" s="160"/>
      <c r="DK82" s="160"/>
      <c r="DL82" s="160"/>
      <c r="DM82" s="160"/>
      <c r="DN82" s="160"/>
      <c r="DO82" s="160"/>
      <c r="DP82" s="160"/>
      <c r="DQ82" s="160"/>
      <c r="DR82" s="160"/>
      <c r="DS82" s="160"/>
      <c r="DT82" s="160"/>
      <c r="DU82" s="160"/>
      <c r="DV82" s="160"/>
      <c r="DW82" s="160"/>
      <c r="DX82" s="160"/>
      <c r="DY82" s="160"/>
      <c r="DZ82" s="160"/>
      <c r="EA82" s="160"/>
      <c r="EB82" s="160"/>
      <c r="EC82" s="160"/>
      <c r="ED82" s="160"/>
      <c r="EE82" s="160"/>
      <c r="EF82" s="160"/>
      <c r="EG82" s="160"/>
      <c r="EH82" s="160"/>
      <c r="EI82" s="160"/>
      <c r="EJ82" s="160"/>
      <c r="EK82" s="160"/>
      <c r="EL82" s="160"/>
      <c r="EM82" s="160"/>
      <c r="EN82" s="160"/>
      <c r="EO82" s="160"/>
      <c r="EP82" s="160"/>
      <c r="EQ82" s="160"/>
      <c r="ER82" s="160"/>
      <c r="ES82" s="160"/>
      <c r="ET82" s="160"/>
      <c r="EU82" s="160"/>
      <c r="EV82" s="160"/>
      <c r="EW82" s="160"/>
      <c r="EX82" s="160"/>
      <c r="EY82" s="160"/>
      <c r="EZ82" s="160"/>
      <c r="FA82" s="160"/>
      <c r="FB82" s="160"/>
      <c r="FC82" s="160"/>
      <c r="FD82" s="160"/>
      <c r="FE82" s="160"/>
      <c r="FF82" s="160"/>
      <c r="FG82" s="160"/>
      <c r="FH82" s="160"/>
      <c r="FI82" s="160"/>
      <c r="FJ82" s="160"/>
      <c r="FK82" s="160"/>
      <c r="FL82" s="160"/>
      <c r="FM82" s="160"/>
      <c r="FN82" s="160"/>
      <c r="FO82" s="160"/>
      <c r="FP82" s="160"/>
      <c r="FQ82" s="160"/>
      <c r="FR82" s="160"/>
      <c r="FS82" s="160"/>
      <c r="FT82" s="160"/>
      <c r="FU82" s="160"/>
      <c r="FV82" s="160"/>
      <c r="FW82" s="160"/>
      <c r="FX82" s="160"/>
      <c r="FY82" s="160"/>
      <c r="FZ82" s="160"/>
      <c r="GA82" s="160"/>
      <c r="GB82" s="160"/>
      <c r="GC82" s="160"/>
      <c r="GD82" s="160"/>
      <c r="GE82" s="160"/>
      <c r="GF82" s="160"/>
      <c r="GG82" s="160"/>
      <c r="GH82" s="160"/>
      <c r="GI82" s="160"/>
      <c r="GJ82" s="160"/>
      <c r="GK82" s="160"/>
      <c r="GL82" s="160"/>
      <c r="GM82" s="160"/>
      <c r="GN82" s="160"/>
      <c r="GO82" s="160"/>
      <c r="GP82" s="160"/>
      <c r="GQ82" s="160"/>
      <c r="GR82" s="160"/>
      <c r="GS82" s="160"/>
      <c r="GT82" s="160"/>
      <c r="GU82" s="160"/>
      <c r="GV82" s="160"/>
      <c r="GW82" s="160"/>
      <c r="GX82" s="160"/>
      <c r="GY82" s="160"/>
      <c r="GZ82" s="160"/>
      <c r="HA82" s="160"/>
      <c r="HB82" s="160"/>
      <c r="HC82" s="160"/>
      <c r="HD82" s="160"/>
      <c r="HE82" s="160"/>
      <c r="HF82" s="160"/>
      <c r="HG82" s="160"/>
      <c r="HH82" s="160"/>
      <c r="HI82" s="160"/>
      <c r="HJ82" s="160"/>
      <c r="HK82" s="160"/>
      <c r="HL82" s="160"/>
      <c r="HM82" s="160"/>
      <c r="HN82" s="160"/>
      <c r="HO82" s="160"/>
      <c r="HP82" s="160"/>
      <c r="HQ82" s="160"/>
      <c r="HR82" s="160"/>
      <c r="HS82" s="160"/>
      <c r="HT82" s="160"/>
      <c r="HU82" s="160"/>
      <c r="HV82" s="160"/>
      <c r="HW82" s="160"/>
      <c r="HX82" s="160"/>
      <c r="HY82" s="160"/>
      <c r="HZ82" s="160"/>
      <c r="IA82" s="160"/>
      <c r="IB82" s="160"/>
      <c r="IC82" s="160"/>
      <c r="ID82" s="160"/>
      <c r="IE82" s="160"/>
      <c r="IF82" s="160"/>
      <c r="IG82" s="160"/>
      <c r="IH82" s="160"/>
      <c r="II82" s="160"/>
      <c r="IJ82" s="160"/>
      <c r="IK82" s="160"/>
      <c r="IL82" s="160"/>
      <c r="IM82" s="160"/>
      <c r="IN82" s="160"/>
      <c r="IO82" s="160"/>
      <c r="IP82" s="160"/>
      <c r="IQ82" s="160"/>
      <c r="IR82" s="160"/>
      <c r="IS82" s="160"/>
      <c r="IT82" s="160"/>
      <c r="IU82" s="160"/>
      <c r="IV82" s="160"/>
    </row>
    <row r="83" spans="1:256" s="4" customFormat="1" x14ac:dyDescent="0.4">
      <c r="A83" s="70"/>
      <c r="B83" s="70"/>
      <c r="C83" s="70"/>
      <c r="D83" s="71" t="s">
        <v>27</v>
      </c>
      <c r="E83" s="70"/>
      <c r="F83" s="68"/>
      <c r="G83" s="68"/>
    </row>
    <row r="84" spans="1:256" s="4" customFormat="1" ht="20.399999999999999" x14ac:dyDescent="0.35">
      <c r="A84" s="181" t="s">
        <v>35</v>
      </c>
      <c r="B84" s="181" t="s">
        <v>4</v>
      </c>
      <c r="C84" s="181" t="s">
        <v>22</v>
      </c>
      <c r="D84" s="205" t="s">
        <v>26</v>
      </c>
      <c r="E84" s="205"/>
      <c r="F84" s="205"/>
      <c r="G84" s="68"/>
    </row>
    <row r="85" spans="1:256" s="4" customFormat="1" ht="123" x14ac:dyDescent="0.35">
      <c r="A85" s="182"/>
      <c r="B85" s="182"/>
      <c r="C85" s="182"/>
      <c r="D85" s="57" t="s">
        <v>86</v>
      </c>
      <c r="E85" s="57" t="s">
        <v>130</v>
      </c>
      <c r="F85" s="57" t="s">
        <v>85</v>
      </c>
      <c r="G85" s="68"/>
    </row>
    <row r="86" spans="1:256" s="4" customFormat="1" x14ac:dyDescent="0.35">
      <c r="A86" s="72">
        <v>1</v>
      </c>
      <c r="B86" s="73">
        <v>2</v>
      </c>
      <c r="C86" s="73">
        <v>3</v>
      </c>
      <c r="D86" s="73">
        <v>4</v>
      </c>
      <c r="E86" s="73">
        <v>5</v>
      </c>
      <c r="F86" s="73">
        <v>6</v>
      </c>
      <c r="G86" s="68"/>
    </row>
    <row r="87" spans="1:256" s="4" customFormat="1" ht="46.5" customHeight="1" x14ac:dyDescent="0.35">
      <c r="A87" s="57">
        <v>1</v>
      </c>
      <c r="B87" s="74" t="s">
        <v>77</v>
      </c>
      <c r="C87" s="62"/>
      <c r="D87" s="62"/>
      <c r="E87" s="75">
        <f>IF(D87=0,0,D87/$D$95)</f>
        <v>0</v>
      </c>
      <c r="F87" s="76">
        <f>C87-D87</f>
        <v>0</v>
      </c>
      <c r="G87" s="68"/>
    </row>
    <row r="88" spans="1:256" s="4" customFormat="1" ht="46.5" customHeight="1" x14ac:dyDescent="0.35">
      <c r="A88" s="57">
        <v>2</v>
      </c>
      <c r="B88" s="61" t="s">
        <v>98</v>
      </c>
      <c r="C88" s="76">
        <f>C77</f>
        <v>26000</v>
      </c>
      <c r="D88" s="62">
        <v>26000</v>
      </c>
      <c r="E88" s="75">
        <f t="shared" ref="E88:E89" si="0">IF(D88=0,0,D88/$D$95)</f>
        <v>7.4330737475270733E-2</v>
      </c>
      <c r="F88" s="76"/>
      <c r="G88" s="68"/>
    </row>
    <row r="89" spans="1:256" s="4" customFormat="1" ht="46.5" customHeight="1" x14ac:dyDescent="0.35">
      <c r="A89" s="57"/>
      <c r="B89" s="61" t="s">
        <v>135</v>
      </c>
      <c r="C89" s="76">
        <f>C133</f>
        <v>16000</v>
      </c>
      <c r="D89" s="62">
        <v>15000</v>
      </c>
      <c r="E89" s="75">
        <f t="shared" si="0"/>
        <v>4.2883117774194658E-2</v>
      </c>
      <c r="F89" s="76">
        <v>1000</v>
      </c>
      <c r="G89" s="68"/>
    </row>
    <row r="90" spans="1:256" s="4" customFormat="1" ht="46.5" customHeight="1" x14ac:dyDescent="0.35">
      <c r="A90" s="57">
        <v>4</v>
      </c>
      <c r="B90" s="61" t="s">
        <v>100</v>
      </c>
      <c r="C90" s="76">
        <f>D126</f>
        <v>308788</v>
      </c>
      <c r="D90" s="62">
        <v>308788</v>
      </c>
      <c r="E90" s="75">
        <f>IF(D90=0,0,D90/$D$95)</f>
        <v>0.88278614475053463</v>
      </c>
      <c r="F90" s="76">
        <f t="shared" ref="F90:F94" si="1">C90-D90</f>
        <v>0</v>
      </c>
      <c r="G90" s="68"/>
    </row>
    <row r="91" spans="1:256" s="4" customFormat="1" ht="46.5" customHeight="1" x14ac:dyDescent="0.35">
      <c r="A91" s="57">
        <v>5</v>
      </c>
      <c r="B91" s="61" t="s">
        <v>28</v>
      </c>
      <c r="C91" s="76">
        <f>F146</f>
        <v>430</v>
      </c>
      <c r="D91" s="62"/>
      <c r="E91" s="75">
        <f>IF(D91=0,0,D91/$D$95)</f>
        <v>0</v>
      </c>
      <c r="F91" s="76">
        <f t="shared" si="1"/>
        <v>430</v>
      </c>
      <c r="G91" s="68"/>
    </row>
    <row r="92" spans="1:256" s="4" customFormat="1" ht="46.5" customHeight="1" x14ac:dyDescent="0.35">
      <c r="A92" s="57">
        <v>3</v>
      </c>
      <c r="B92" s="61" t="s">
        <v>99</v>
      </c>
      <c r="C92" s="76">
        <f>C80-C77</f>
        <v>0</v>
      </c>
      <c r="D92" s="62"/>
      <c r="E92" s="75">
        <f>IF(D92=0,0,D92/$D$95)</f>
        <v>0</v>
      </c>
      <c r="F92" s="76">
        <f>C92-D92</f>
        <v>0</v>
      </c>
      <c r="G92" s="68"/>
    </row>
    <row r="93" spans="1:256" s="4" customFormat="1" ht="46.5" customHeight="1" x14ac:dyDescent="0.35">
      <c r="A93" s="57">
        <v>6</v>
      </c>
      <c r="B93" s="61" t="s">
        <v>76</v>
      </c>
      <c r="C93" s="76">
        <f>G63</f>
        <v>0</v>
      </c>
      <c r="D93" s="62"/>
      <c r="E93" s="75">
        <f>IF(D93=0,0,D93/$D$95)</f>
        <v>0</v>
      </c>
      <c r="F93" s="76">
        <f t="shared" si="1"/>
        <v>0</v>
      </c>
      <c r="G93" s="68"/>
    </row>
    <row r="94" spans="1:256" s="4" customFormat="1" ht="46.5" customHeight="1" x14ac:dyDescent="0.35">
      <c r="A94" s="57">
        <v>7</v>
      </c>
      <c r="B94" s="61" t="s">
        <v>78</v>
      </c>
      <c r="C94" s="76">
        <f>C135-C133</f>
        <v>10000</v>
      </c>
      <c r="D94" s="62"/>
      <c r="E94" s="75">
        <f>IF(D94=0,0,D94/$D$95)</f>
        <v>0</v>
      </c>
      <c r="F94" s="76">
        <f t="shared" si="1"/>
        <v>10000</v>
      </c>
      <c r="G94" s="68"/>
    </row>
    <row r="95" spans="1:256" s="3" customFormat="1" ht="46.5" customHeight="1" x14ac:dyDescent="0.25">
      <c r="A95" s="77"/>
      <c r="B95" s="63" t="s">
        <v>6</v>
      </c>
      <c r="C95" s="76">
        <f>SUM(C87:C94)</f>
        <v>361218</v>
      </c>
      <c r="D95" s="76">
        <f>SUM(D87:D94)</f>
        <v>349788</v>
      </c>
      <c r="E95" s="75">
        <v>1</v>
      </c>
      <c r="F95" s="76">
        <f>SUM(F87:F94)</f>
        <v>11430</v>
      </c>
      <c r="G95" s="58"/>
    </row>
    <row r="96" spans="1:256" s="7" customFormat="1" ht="15.75" customHeight="1" x14ac:dyDescent="0.25">
      <c r="A96" s="78"/>
      <c r="B96" s="78"/>
      <c r="C96" s="78"/>
      <c r="D96" s="78"/>
      <c r="E96" s="78"/>
      <c r="F96" s="78"/>
      <c r="G96" s="78"/>
    </row>
    <row r="97" spans="1:256" s="7" customFormat="1" ht="41.25" customHeight="1" x14ac:dyDescent="0.25">
      <c r="A97" s="79"/>
      <c r="B97" s="180" t="s">
        <v>138</v>
      </c>
      <c r="C97" s="180"/>
      <c r="D97" s="180"/>
      <c r="E97" s="180"/>
      <c r="F97" s="180"/>
      <c r="G97" s="78"/>
    </row>
    <row r="98" spans="1:256" s="7" customFormat="1" ht="51.75" customHeight="1" x14ac:dyDescent="0.25">
      <c r="A98" s="79"/>
      <c r="B98" s="179" t="s">
        <v>93</v>
      </c>
      <c r="C98" s="179"/>
      <c r="D98" s="179"/>
      <c r="E98" s="179"/>
      <c r="F98" s="179"/>
      <c r="G98" s="78"/>
    </row>
    <row r="99" spans="1:256" s="7" customFormat="1" ht="51.75" customHeight="1" x14ac:dyDescent="0.25">
      <c r="A99" s="79"/>
      <c r="B99" s="179" t="s">
        <v>94</v>
      </c>
      <c r="C99" s="179"/>
      <c r="D99" s="179"/>
      <c r="E99" s="179"/>
      <c r="F99" s="179"/>
      <c r="G99" s="78"/>
    </row>
    <row r="100" spans="1:256" s="7" customFormat="1" ht="51.75" customHeight="1" x14ac:dyDescent="0.25">
      <c r="A100" s="79"/>
      <c r="B100" s="179" t="s">
        <v>95</v>
      </c>
      <c r="C100" s="179"/>
      <c r="D100" s="179"/>
      <c r="E100" s="179"/>
      <c r="F100" s="179"/>
      <c r="G100" s="78"/>
    </row>
    <row r="101" spans="1:256" s="7" customFormat="1" ht="51.75" customHeight="1" x14ac:dyDescent="0.25">
      <c r="A101" s="79"/>
      <c r="B101" s="179" t="s">
        <v>97</v>
      </c>
      <c r="C101" s="179"/>
      <c r="D101" s="179"/>
      <c r="E101" s="179"/>
      <c r="F101" s="179"/>
      <c r="G101" s="78"/>
    </row>
    <row r="102" spans="1:256" s="7" customFormat="1" ht="51.75" customHeight="1" x14ac:dyDescent="0.25">
      <c r="A102" s="79"/>
      <c r="B102" s="179" t="s">
        <v>96</v>
      </c>
      <c r="C102" s="179"/>
      <c r="D102" s="179"/>
      <c r="E102" s="179"/>
      <c r="F102" s="179"/>
      <c r="G102" s="78"/>
    </row>
    <row r="103" spans="1:256" s="7" customFormat="1" ht="51.75" customHeight="1" x14ac:dyDescent="0.25">
      <c r="A103" s="79"/>
      <c r="B103" s="179"/>
      <c r="C103" s="179"/>
      <c r="D103" s="179"/>
      <c r="E103" s="179"/>
      <c r="F103" s="179"/>
      <c r="G103" s="78"/>
    </row>
    <row r="104" spans="1:256" s="7" customFormat="1" ht="15.75" customHeight="1" x14ac:dyDescent="0.25">
      <c r="A104" s="78"/>
      <c r="B104" s="78"/>
      <c r="C104" s="78"/>
      <c r="D104" s="78"/>
      <c r="E104" s="78"/>
      <c r="F104" s="78"/>
      <c r="G104" s="78"/>
    </row>
    <row r="105" spans="1:256" s="6" customFormat="1" ht="21.6" x14ac:dyDescent="0.45">
      <c r="A105" s="176" t="s">
        <v>102</v>
      </c>
      <c r="B105" s="176"/>
      <c r="C105" s="176"/>
      <c r="D105" s="176"/>
      <c r="E105" s="176"/>
      <c r="F105" s="176"/>
      <c r="G105" s="176"/>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AY105" s="160"/>
      <c r="AZ105" s="160"/>
      <c r="BA105" s="160"/>
      <c r="BB105" s="160"/>
      <c r="BC105" s="160"/>
      <c r="BD105" s="160"/>
      <c r="BE105" s="160"/>
      <c r="BF105" s="160"/>
      <c r="BG105" s="160"/>
      <c r="BH105" s="160"/>
      <c r="BI105" s="160"/>
      <c r="BJ105" s="160"/>
      <c r="BK105" s="160"/>
      <c r="BL105" s="160"/>
      <c r="BM105" s="160"/>
      <c r="BN105" s="160"/>
      <c r="BO105" s="160"/>
      <c r="BP105" s="160"/>
      <c r="BQ105" s="160"/>
      <c r="BR105" s="160"/>
      <c r="BS105" s="160"/>
      <c r="BT105" s="160"/>
      <c r="BU105" s="160"/>
      <c r="BV105" s="160"/>
      <c r="BW105" s="160"/>
      <c r="BX105" s="160"/>
      <c r="BY105" s="160"/>
      <c r="BZ105" s="160"/>
      <c r="CA105" s="160"/>
      <c r="CB105" s="160"/>
      <c r="CC105" s="160"/>
      <c r="CD105" s="160"/>
      <c r="CE105" s="160"/>
      <c r="CF105" s="160"/>
      <c r="CG105" s="160"/>
      <c r="CH105" s="160"/>
      <c r="CI105" s="160"/>
      <c r="CJ105" s="160"/>
      <c r="CK105" s="160"/>
      <c r="CL105" s="160"/>
      <c r="CM105" s="160"/>
      <c r="CN105" s="160"/>
      <c r="CO105" s="160"/>
      <c r="CP105" s="160"/>
      <c r="CQ105" s="160"/>
      <c r="CR105" s="160"/>
      <c r="CS105" s="160"/>
      <c r="CT105" s="160"/>
      <c r="CU105" s="160"/>
      <c r="CV105" s="160"/>
      <c r="CW105" s="160"/>
      <c r="CX105" s="160"/>
      <c r="CY105" s="160"/>
      <c r="CZ105" s="160"/>
      <c r="DA105" s="160"/>
      <c r="DB105" s="160"/>
      <c r="DC105" s="160"/>
      <c r="DD105" s="160"/>
      <c r="DE105" s="160"/>
      <c r="DF105" s="160"/>
      <c r="DG105" s="160"/>
      <c r="DH105" s="160"/>
      <c r="DI105" s="160"/>
      <c r="DJ105" s="160"/>
      <c r="DK105" s="160"/>
      <c r="DL105" s="160"/>
      <c r="DM105" s="160"/>
      <c r="DN105" s="160"/>
      <c r="DO105" s="160"/>
      <c r="DP105" s="160"/>
      <c r="DQ105" s="160"/>
      <c r="DR105" s="160"/>
      <c r="DS105" s="160"/>
      <c r="DT105" s="160"/>
      <c r="DU105" s="160"/>
      <c r="DV105" s="160"/>
      <c r="DW105" s="160"/>
      <c r="DX105" s="160"/>
      <c r="DY105" s="160"/>
      <c r="DZ105" s="160"/>
      <c r="EA105" s="160"/>
      <c r="EB105" s="160"/>
      <c r="EC105" s="160"/>
      <c r="ED105" s="160"/>
      <c r="EE105" s="160"/>
      <c r="EF105" s="160"/>
      <c r="EG105" s="160"/>
      <c r="EH105" s="160"/>
      <c r="EI105" s="160"/>
      <c r="EJ105" s="160"/>
      <c r="EK105" s="160"/>
      <c r="EL105" s="160"/>
      <c r="EM105" s="160"/>
      <c r="EN105" s="160"/>
      <c r="EO105" s="160"/>
      <c r="EP105" s="160"/>
      <c r="EQ105" s="160"/>
      <c r="ER105" s="160"/>
      <c r="ES105" s="160"/>
      <c r="ET105" s="160"/>
      <c r="EU105" s="160"/>
      <c r="EV105" s="160"/>
      <c r="EW105" s="160"/>
      <c r="EX105" s="160"/>
      <c r="EY105" s="160"/>
      <c r="EZ105" s="160"/>
      <c r="FA105" s="160"/>
      <c r="FB105" s="160"/>
      <c r="FC105" s="160"/>
      <c r="FD105" s="160"/>
      <c r="FE105" s="160"/>
      <c r="FF105" s="160"/>
      <c r="FG105" s="160"/>
      <c r="FH105" s="160"/>
      <c r="FI105" s="160"/>
      <c r="FJ105" s="160"/>
      <c r="FK105" s="160"/>
      <c r="FL105" s="160"/>
      <c r="FM105" s="160"/>
      <c r="FN105" s="160"/>
      <c r="FO105" s="160"/>
      <c r="FP105" s="160"/>
      <c r="FQ105" s="160"/>
      <c r="FR105" s="160"/>
      <c r="FS105" s="160"/>
      <c r="FT105" s="160"/>
      <c r="FU105" s="160"/>
      <c r="FV105" s="160"/>
      <c r="FW105" s="160"/>
      <c r="FX105" s="160"/>
      <c r="FY105" s="160"/>
      <c r="FZ105" s="160"/>
      <c r="GA105" s="160"/>
      <c r="GB105" s="160"/>
      <c r="GC105" s="160"/>
      <c r="GD105" s="160"/>
      <c r="GE105" s="160"/>
      <c r="GF105" s="160"/>
      <c r="GG105" s="160"/>
      <c r="GH105" s="160"/>
      <c r="GI105" s="160"/>
      <c r="GJ105" s="160"/>
      <c r="GK105" s="160"/>
      <c r="GL105" s="160"/>
      <c r="GM105" s="160"/>
      <c r="GN105" s="160"/>
      <c r="GO105" s="160"/>
      <c r="GP105" s="160"/>
      <c r="GQ105" s="160"/>
      <c r="GR105" s="160"/>
      <c r="GS105" s="160"/>
      <c r="GT105" s="160"/>
      <c r="GU105" s="160"/>
      <c r="GV105" s="160"/>
      <c r="GW105" s="160"/>
      <c r="GX105" s="160"/>
      <c r="GY105" s="160"/>
      <c r="GZ105" s="160"/>
      <c r="HA105" s="160"/>
      <c r="HB105" s="160"/>
      <c r="HC105" s="160"/>
      <c r="HD105" s="160"/>
      <c r="HE105" s="160"/>
      <c r="HF105" s="160"/>
      <c r="HG105" s="160"/>
      <c r="HH105" s="160"/>
      <c r="HI105" s="160"/>
      <c r="HJ105" s="160"/>
      <c r="HK105" s="160"/>
      <c r="HL105" s="160"/>
      <c r="HM105" s="160"/>
      <c r="HN105" s="160"/>
      <c r="HO105" s="160"/>
      <c r="HP105" s="160"/>
      <c r="HQ105" s="160"/>
      <c r="HR105" s="160"/>
      <c r="HS105" s="160"/>
      <c r="HT105" s="160"/>
      <c r="HU105" s="160"/>
      <c r="HV105" s="160"/>
      <c r="HW105" s="160"/>
      <c r="HX105" s="160"/>
      <c r="HY105" s="160"/>
      <c r="HZ105" s="160"/>
      <c r="IA105" s="160"/>
      <c r="IB105" s="160"/>
      <c r="IC105" s="160"/>
      <c r="ID105" s="160"/>
      <c r="IE105" s="160"/>
      <c r="IF105" s="160"/>
      <c r="IG105" s="160"/>
      <c r="IH105" s="160"/>
      <c r="II105" s="160"/>
      <c r="IJ105" s="160"/>
      <c r="IK105" s="160"/>
      <c r="IL105" s="160"/>
      <c r="IM105" s="160"/>
      <c r="IN105" s="160"/>
      <c r="IO105" s="160"/>
      <c r="IP105" s="160"/>
      <c r="IQ105" s="160"/>
      <c r="IR105" s="160"/>
      <c r="IS105" s="160"/>
      <c r="IT105" s="160"/>
      <c r="IU105" s="160"/>
      <c r="IV105" s="160"/>
    </row>
    <row r="106" spans="1:256" s="6" customFormat="1" x14ac:dyDescent="0.25">
      <c r="A106" s="53"/>
      <c r="B106" s="80" t="s">
        <v>101</v>
      </c>
      <c r="C106" s="53"/>
      <c r="D106" s="53"/>
      <c r="E106" s="53"/>
      <c r="F106" s="53"/>
      <c r="G106" s="53"/>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7"/>
      <c r="FH106" s="17"/>
      <c r="FI106" s="17"/>
      <c r="FJ106" s="17"/>
      <c r="FK106" s="17"/>
      <c r="FL106" s="17"/>
      <c r="FM106" s="17"/>
      <c r="FN106" s="17"/>
      <c r="FO106" s="17"/>
      <c r="FP106" s="17"/>
      <c r="FQ106" s="17"/>
      <c r="FR106" s="17"/>
      <c r="FS106" s="17"/>
      <c r="FT106" s="17"/>
      <c r="FU106" s="17"/>
      <c r="FV106" s="17"/>
      <c r="FW106" s="17"/>
      <c r="FX106" s="17"/>
      <c r="FY106" s="17"/>
      <c r="FZ106" s="17"/>
      <c r="GA106" s="17"/>
      <c r="GB106" s="17"/>
      <c r="GC106" s="17"/>
      <c r="GD106" s="17"/>
      <c r="GE106" s="17"/>
      <c r="GF106" s="17"/>
      <c r="GG106" s="17"/>
      <c r="GH106" s="17"/>
      <c r="GI106" s="17"/>
      <c r="GJ106" s="17"/>
      <c r="GK106" s="17"/>
      <c r="GL106" s="17"/>
      <c r="GM106" s="17"/>
      <c r="GN106" s="17"/>
      <c r="GO106" s="17"/>
      <c r="GP106" s="17"/>
      <c r="GQ106" s="17"/>
      <c r="GR106" s="17"/>
      <c r="GS106" s="17"/>
      <c r="GT106" s="17"/>
      <c r="GU106" s="17"/>
      <c r="GV106" s="17"/>
      <c r="GW106" s="17"/>
      <c r="GX106" s="17"/>
      <c r="GY106" s="17"/>
      <c r="GZ106" s="17"/>
      <c r="HA106" s="17"/>
      <c r="HB106" s="17"/>
      <c r="HC106" s="17"/>
      <c r="HD106" s="17"/>
      <c r="HE106" s="17"/>
      <c r="HF106" s="17"/>
      <c r="HG106" s="17"/>
      <c r="HH106" s="17"/>
      <c r="HI106" s="17"/>
      <c r="HJ106" s="17"/>
      <c r="HK106" s="17"/>
      <c r="HL106" s="17"/>
      <c r="HM106" s="17"/>
      <c r="HN106" s="17"/>
      <c r="HO106" s="17"/>
      <c r="HP106" s="17"/>
      <c r="HQ106" s="17"/>
      <c r="HR106" s="17"/>
      <c r="HS106" s="17"/>
      <c r="HT106" s="17"/>
      <c r="HU106" s="17"/>
      <c r="HV106" s="17"/>
      <c r="HW106" s="17"/>
      <c r="HX106" s="17"/>
      <c r="HY106" s="17"/>
      <c r="HZ106" s="17"/>
      <c r="IA106" s="17"/>
      <c r="IB106" s="17"/>
      <c r="IC106" s="17"/>
      <c r="ID106" s="17"/>
      <c r="IE106" s="17"/>
      <c r="IF106" s="17"/>
      <c r="IG106" s="17"/>
      <c r="IH106" s="17"/>
      <c r="II106" s="17"/>
      <c r="IJ106" s="17"/>
      <c r="IK106" s="17"/>
      <c r="IL106" s="17"/>
      <c r="IM106" s="17"/>
      <c r="IN106" s="17"/>
      <c r="IO106" s="17"/>
      <c r="IP106" s="17"/>
      <c r="IQ106" s="17"/>
      <c r="IR106" s="17"/>
      <c r="IS106" s="17"/>
      <c r="IT106" s="17"/>
      <c r="IU106" s="17"/>
      <c r="IV106" s="17"/>
    </row>
    <row r="107" spans="1:256" s="6" customFormat="1" x14ac:dyDescent="0.25">
      <c r="A107" s="53"/>
      <c r="B107" s="80" t="s">
        <v>87</v>
      </c>
      <c r="C107" s="53"/>
      <c r="D107" s="53"/>
      <c r="E107" s="53"/>
      <c r="F107" s="53"/>
      <c r="G107" s="53"/>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7"/>
      <c r="HO107" s="17"/>
      <c r="HP107" s="17"/>
      <c r="HQ107" s="17"/>
      <c r="HR107" s="17"/>
      <c r="HS107" s="17"/>
      <c r="HT107" s="17"/>
      <c r="HU107" s="17"/>
      <c r="HV107" s="17"/>
      <c r="HW107" s="17"/>
      <c r="HX107" s="17"/>
      <c r="HY107" s="17"/>
      <c r="HZ107" s="17"/>
      <c r="IA107" s="17"/>
      <c r="IB107" s="17"/>
      <c r="IC107" s="17"/>
      <c r="ID107" s="17"/>
      <c r="IE107" s="17"/>
      <c r="IF107" s="17"/>
      <c r="IG107" s="17"/>
      <c r="IH107" s="17"/>
      <c r="II107" s="17"/>
      <c r="IJ107" s="17"/>
      <c r="IK107" s="17"/>
      <c r="IL107" s="17"/>
      <c r="IM107" s="17"/>
      <c r="IN107" s="17"/>
      <c r="IO107" s="17"/>
      <c r="IP107" s="17"/>
      <c r="IQ107" s="17"/>
      <c r="IR107" s="17"/>
      <c r="IS107" s="17"/>
      <c r="IT107" s="17"/>
      <c r="IU107" s="17"/>
      <c r="IV107" s="17"/>
    </row>
    <row r="108" spans="1:256" s="4" customFormat="1" ht="21.6" thickBot="1" x14ac:dyDescent="0.45">
      <c r="A108" s="81"/>
      <c r="B108" s="81"/>
      <c r="C108" s="81"/>
      <c r="D108" s="71" t="s">
        <v>29</v>
      </c>
      <c r="E108" s="68"/>
      <c r="F108" s="68"/>
      <c r="G108" s="68"/>
    </row>
    <row r="109" spans="1:256" s="8" customFormat="1" ht="61.2" x14ac:dyDescent="0.25">
      <c r="A109" s="82" t="s">
        <v>35</v>
      </c>
      <c r="B109" s="83" t="s">
        <v>30</v>
      </c>
      <c r="C109" s="84" t="s">
        <v>31</v>
      </c>
      <c r="D109" s="84" t="s">
        <v>32</v>
      </c>
      <c r="E109" s="85"/>
      <c r="F109" s="85"/>
      <c r="G109" s="85"/>
    </row>
    <row r="110" spans="1:256" s="4" customFormat="1" x14ac:dyDescent="0.4">
      <c r="A110" s="86">
        <v>1</v>
      </c>
      <c r="B110" s="87">
        <v>2</v>
      </c>
      <c r="C110" s="59">
        <v>3</v>
      </c>
      <c r="D110" s="59">
        <v>4</v>
      </c>
      <c r="E110" s="88"/>
      <c r="F110" s="68"/>
      <c r="G110" s="68"/>
    </row>
    <row r="111" spans="1:256" s="9" customFormat="1" ht="24" customHeight="1" x14ac:dyDescent="0.35">
      <c r="A111" s="89">
        <v>1</v>
      </c>
      <c r="B111" s="150" t="s">
        <v>166</v>
      </c>
      <c r="C111" s="152">
        <v>1</v>
      </c>
      <c r="D111" s="153">
        <v>105900</v>
      </c>
      <c r="E111" s="88"/>
      <c r="F111" s="68"/>
      <c r="G111" s="68"/>
    </row>
    <row r="112" spans="1:256" s="9" customFormat="1" ht="43.2" customHeight="1" x14ac:dyDescent="0.35">
      <c r="A112" s="89">
        <v>2</v>
      </c>
      <c r="B112" s="150" t="s">
        <v>167</v>
      </c>
      <c r="C112" s="152">
        <v>1</v>
      </c>
      <c r="D112" s="153">
        <v>59990</v>
      </c>
      <c r="E112" s="88"/>
      <c r="F112" s="68"/>
      <c r="G112" s="68"/>
    </row>
    <row r="113" spans="1:256" s="9" customFormat="1" ht="24" customHeight="1" x14ac:dyDescent="0.35">
      <c r="A113" s="89">
        <v>3</v>
      </c>
      <c r="B113" s="150" t="s">
        <v>168</v>
      </c>
      <c r="C113" s="152">
        <v>1</v>
      </c>
      <c r="D113" s="153">
        <v>17225</v>
      </c>
      <c r="E113" s="88"/>
      <c r="F113" s="68"/>
      <c r="G113" s="68"/>
    </row>
    <row r="114" spans="1:256" s="9" customFormat="1" ht="24" customHeight="1" x14ac:dyDescent="0.35">
      <c r="A114" s="89">
        <v>4</v>
      </c>
      <c r="B114" s="150" t="s">
        <v>169</v>
      </c>
      <c r="C114" s="152">
        <v>1</v>
      </c>
      <c r="D114" s="153">
        <v>7858</v>
      </c>
      <c r="E114" s="88"/>
      <c r="F114" s="68"/>
      <c r="G114" s="68"/>
    </row>
    <row r="115" spans="1:256" s="9" customFormat="1" ht="24" customHeight="1" x14ac:dyDescent="0.35">
      <c r="A115" s="89">
        <v>5</v>
      </c>
      <c r="B115" s="150" t="s">
        <v>170</v>
      </c>
      <c r="C115" s="152">
        <v>1</v>
      </c>
      <c r="D115" s="153">
        <v>8890</v>
      </c>
      <c r="E115" s="88"/>
      <c r="F115" s="68"/>
      <c r="G115" s="68"/>
    </row>
    <row r="116" spans="1:256" s="9" customFormat="1" ht="41.4" customHeight="1" x14ac:dyDescent="0.35">
      <c r="A116" s="89">
        <v>6</v>
      </c>
      <c r="B116" s="150" t="s">
        <v>171</v>
      </c>
      <c r="C116" s="152">
        <v>1</v>
      </c>
      <c r="D116" s="153">
        <v>16990</v>
      </c>
      <c r="E116" s="88"/>
      <c r="F116" s="68"/>
      <c r="G116" s="68"/>
    </row>
    <row r="117" spans="1:256" s="9" customFormat="1" ht="24" customHeight="1" x14ac:dyDescent="0.35">
      <c r="A117" s="89">
        <v>7</v>
      </c>
      <c r="B117" s="150" t="s">
        <v>172</v>
      </c>
      <c r="C117" s="152">
        <v>1</v>
      </c>
      <c r="D117" s="153">
        <v>24169</v>
      </c>
      <c r="E117" s="88"/>
      <c r="F117" s="68"/>
      <c r="G117" s="68"/>
    </row>
    <row r="118" spans="1:256" s="9" customFormat="1" ht="24" customHeight="1" x14ac:dyDescent="0.35">
      <c r="A118" s="89">
        <v>8</v>
      </c>
      <c r="B118" s="150" t="s">
        <v>175</v>
      </c>
      <c r="C118" s="152">
        <v>2</v>
      </c>
      <c r="D118" s="153">
        <v>2764</v>
      </c>
      <c r="E118" s="88"/>
      <c r="F118" s="68"/>
      <c r="G118" s="68"/>
    </row>
    <row r="119" spans="1:256" s="9" customFormat="1" ht="24" customHeight="1" x14ac:dyDescent="0.35">
      <c r="A119" s="89">
        <v>9</v>
      </c>
      <c r="B119" s="150" t="s">
        <v>176</v>
      </c>
      <c r="C119" s="152">
        <v>1</v>
      </c>
      <c r="D119" s="153">
        <v>2015</v>
      </c>
      <c r="E119" s="88"/>
      <c r="F119" s="68"/>
      <c r="G119" s="68"/>
    </row>
    <row r="120" spans="1:256" s="9" customFormat="1" ht="24" customHeight="1" x14ac:dyDescent="0.35">
      <c r="A120" s="89">
        <v>10</v>
      </c>
      <c r="B120" s="150" t="s">
        <v>179</v>
      </c>
      <c r="C120" s="152">
        <v>1</v>
      </c>
      <c r="D120" s="153">
        <v>2910</v>
      </c>
      <c r="E120" s="88"/>
      <c r="F120" s="68"/>
      <c r="G120" s="68"/>
    </row>
    <row r="121" spans="1:256" s="9" customFormat="1" ht="43.8" customHeight="1" x14ac:dyDescent="0.35">
      <c r="A121" s="89">
        <v>11</v>
      </c>
      <c r="B121" s="150" t="s">
        <v>177</v>
      </c>
      <c r="C121" s="152">
        <v>10</v>
      </c>
      <c r="D121" s="153">
        <v>53</v>
      </c>
      <c r="E121" s="88"/>
      <c r="F121" s="68"/>
      <c r="G121" s="68"/>
    </row>
    <row r="122" spans="1:256" s="9" customFormat="1" ht="24" customHeight="1" x14ac:dyDescent="0.35">
      <c r="A122" s="89">
        <v>12</v>
      </c>
      <c r="B122" s="150" t="s">
        <v>178</v>
      </c>
      <c r="C122" s="152">
        <v>10</v>
      </c>
      <c r="D122" s="153">
        <v>203</v>
      </c>
      <c r="E122" s="88"/>
      <c r="F122" s="68"/>
      <c r="G122" s="68"/>
    </row>
    <row r="123" spans="1:256" s="9" customFormat="1" ht="24" customHeight="1" x14ac:dyDescent="0.35">
      <c r="A123" s="89">
        <v>13</v>
      </c>
      <c r="B123" s="151" t="s">
        <v>180</v>
      </c>
      <c r="C123" s="152">
        <v>1</v>
      </c>
      <c r="D123" s="153">
        <v>469</v>
      </c>
      <c r="E123" s="88"/>
      <c r="F123" s="68"/>
      <c r="G123" s="68"/>
    </row>
    <row r="124" spans="1:256" s="9" customFormat="1" ht="24" customHeight="1" x14ac:dyDescent="0.35">
      <c r="A124" s="89">
        <v>14</v>
      </c>
      <c r="B124" s="151" t="s">
        <v>187</v>
      </c>
      <c r="C124" s="152">
        <v>1</v>
      </c>
      <c r="D124" s="153">
        <v>59352</v>
      </c>
      <c r="E124" s="90"/>
      <c r="F124" s="68"/>
      <c r="G124" s="68"/>
    </row>
    <row r="125" spans="1:256" s="9" customFormat="1" ht="24" customHeight="1" x14ac:dyDescent="0.35">
      <c r="A125" s="89">
        <v>15</v>
      </c>
      <c r="B125" s="151"/>
      <c r="C125" s="152"/>
      <c r="D125" s="153"/>
      <c r="E125" s="88"/>
      <c r="F125" s="68"/>
      <c r="G125" s="68"/>
    </row>
    <row r="126" spans="1:256" s="4" customFormat="1" x14ac:dyDescent="0.4">
      <c r="A126" s="91"/>
      <c r="B126" s="66" t="s">
        <v>18</v>
      </c>
      <c r="C126" s="91"/>
      <c r="D126" s="92">
        <f>SUM(D111:D125)</f>
        <v>308788</v>
      </c>
      <c r="E126" s="68"/>
      <c r="F126" s="68"/>
      <c r="G126" s="68"/>
    </row>
    <row r="127" spans="1:256" s="6" customFormat="1" x14ac:dyDescent="0.35">
      <c r="A127" s="93"/>
      <c r="B127" s="94"/>
      <c r="C127" s="88"/>
      <c r="D127" s="88"/>
      <c r="E127" s="95"/>
      <c r="F127" s="95"/>
      <c r="G127" s="95"/>
    </row>
    <row r="128" spans="1:256" s="6" customFormat="1" ht="18" customHeight="1" x14ac:dyDescent="0.45">
      <c r="A128" s="176" t="s">
        <v>103</v>
      </c>
      <c r="B128" s="176"/>
      <c r="C128" s="176"/>
      <c r="D128" s="176"/>
      <c r="E128" s="176"/>
      <c r="F128" s="176"/>
      <c r="G128" s="176"/>
      <c r="H128" s="160"/>
      <c r="I128" s="160"/>
      <c r="J128" s="160"/>
      <c r="K128" s="160"/>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0"/>
      <c r="AJ128" s="160"/>
      <c r="AK128" s="160"/>
      <c r="AL128" s="160"/>
      <c r="AM128" s="160"/>
      <c r="AN128" s="160"/>
      <c r="AO128" s="160"/>
      <c r="AP128" s="160"/>
      <c r="AQ128" s="160"/>
      <c r="AR128" s="160"/>
      <c r="AS128" s="160"/>
      <c r="AT128" s="160"/>
      <c r="AU128" s="160"/>
      <c r="AV128" s="160"/>
      <c r="AW128" s="160"/>
      <c r="AX128" s="160"/>
      <c r="AY128" s="160"/>
      <c r="AZ128" s="160"/>
      <c r="BA128" s="160"/>
      <c r="BB128" s="160"/>
      <c r="BC128" s="160"/>
      <c r="BD128" s="160"/>
      <c r="BE128" s="160"/>
      <c r="BF128" s="160"/>
      <c r="BG128" s="160"/>
      <c r="BH128" s="160"/>
      <c r="BI128" s="160"/>
      <c r="BJ128" s="160"/>
      <c r="BK128" s="160"/>
      <c r="BL128" s="160"/>
      <c r="BM128" s="160"/>
      <c r="BN128" s="160"/>
      <c r="BO128" s="160"/>
      <c r="BP128" s="160"/>
      <c r="BQ128" s="160"/>
      <c r="BR128" s="160"/>
      <c r="BS128" s="160"/>
      <c r="BT128" s="160"/>
      <c r="BU128" s="160"/>
      <c r="BV128" s="160"/>
      <c r="BW128" s="160"/>
      <c r="BX128" s="160"/>
      <c r="BY128" s="160"/>
      <c r="BZ128" s="160"/>
      <c r="CA128" s="160"/>
      <c r="CB128" s="160"/>
      <c r="CC128" s="160"/>
      <c r="CD128" s="160"/>
      <c r="CE128" s="160"/>
      <c r="CF128" s="160"/>
      <c r="CG128" s="160"/>
      <c r="CH128" s="160"/>
      <c r="CI128" s="160"/>
      <c r="CJ128" s="160"/>
      <c r="CK128" s="160"/>
      <c r="CL128" s="160"/>
      <c r="CM128" s="160"/>
      <c r="CN128" s="160"/>
      <c r="CO128" s="160"/>
      <c r="CP128" s="160"/>
      <c r="CQ128" s="160"/>
      <c r="CR128" s="160"/>
      <c r="CS128" s="160"/>
      <c r="CT128" s="160"/>
      <c r="CU128" s="160"/>
      <c r="CV128" s="160"/>
      <c r="CW128" s="160"/>
      <c r="CX128" s="160"/>
      <c r="CY128" s="160"/>
      <c r="CZ128" s="160"/>
      <c r="DA128" s="160"/>
      <c r="DB128" s="160"/>
      <c r="DC128" s="160"/>
      <c r="DD128" s="160"/>
      <c r="DE128" s="160"/>
      <c r="DF128" s="160"/>
      <c r="DG128" s="160"/>
      <c r="DH128" s="160"/>
      <c r="DI128" s="160"/>
      <c r="DJ128" s="160"/>
      <c r="DK128" s="160"/>
      <c r="DL128" s="160"/>
      <c r="DM128" s="160"/>
      <c r="DN128" s="160"/>
      <c r="DO128" s="160"/>
      <c r="DP128" s="160"/>
      <c r="DQ128" s="160"/>
      <c r="DR128" s="160"/>
      <c r="DS128" s="160"/>
      <c r="DT128" s="160"/>
      <c r="DU128" s="160"/>
      <c r="DV128" s="160"/>
      <c r="DW128" s="160"/>
      <c r="DX128" s="160"/>
      <c r="DY128" s="160"/>
      <c r="DZ128" s="160"/>
      <c r="EA128" s="160"/>
      <c r="EB128" s="160"/>
      <c r="EC128" s="160"/>
      <c r="ED128" s="160"/>
      <c r="EE128" s="160"/>
      <c r="EF128" s="160"/>
      <c r="EG128" s="160"/>
      <c r="EH128" s="160"/>
      <c r="EI128" s="160"/>
      <c r="EJ128" s="160"/>
      <c r="EK128" s="160"/>
      <c r="EL128" s="160"/>
      <c r="EM128" s="160"/>
      <c r="EN128" s="160"/>
      <c r="EO128" s="160"/>
      <c r="EP128" s="160"/>
      <c r="EQ128" s="160"/>
      <c r="ER128" s="160"/>
      <c r="ES128" s="160"/>
      <c r="ET128" s="160"/>
      <c r="EU128" s="160"/>
      <c r="EV128" s="160"/>
      <c r="EW128" s="160"/>
      <c r="EX128" s="160"/>
      <c r="EY128" s="160"/>
      <c r="EZ128" s="160"/>
      <c r="FA128" s="160"/>
      <c r="FB128" s="160"/>
      <c r="FC128" s="160"/>
      <c r="FD128" s="160"/>
      <c r="FE128" s="160"/>
      <c r="FF128" s="160"/>
      <c r="FG128" s="160"/>
      <c r="FH128" s="160"/>
      <c r="FI128" s="160"/>
      <c r="FJ128" s="160"/>
      <c r="FK128" s="160"/>
      <c r="FL128" s="160"/>
      <c r="FM128" s="160"/>
      <c r="FN128" s="160"/>
      <c r="FO128" s="160"/>
      <c r="FP128" s="160"/>
      <c r="FQ128" s="160"/>
      <c r="FR128" s="160"/>
      <c r="FS128" s="160"/>
      <c r="FT128" s="160"/>
      <c r="FU128" s="160"/>
      <c r="FV128" s="160"/>
      <c r="FW128" s="160"/>
      <c r="FX128" s="160"/>
      <c r="FY128" s="160"/>
      <c r="FZ128" s="160"/>
      <c r="GA128" s="160"/>
      <c r="GB128" s="160"/>
      <c r="GC128" s="160"/>
      <c r="GD128" s="160"/>
      <c r="GE128" s="160"/>
      <c r="GF128" s="160"/>
      <c r="GG128" s="160"/>
      <c r="GH128" s="160"/>
      <c r="GI128" s="160"/>
      <c r="GJ128" s="160"/>
      <c r="GK128" s="160"/>
      <c r="GL128" s="160"/>
      <c r="GM128" s="160"/>
      <c r="GN128" s="160"/>
      <c r="GO128" s="160"/>
      <c r="GP128" s="160"/>
      <c r="GQ128" s="160"/>
      <c r="GR128" s="160"/>
      <c r="GS128" s="160"/>
      <c r="GT128" s="160"/>
      <c r="GU128" s="160"/>
      <c r="GV128" s="160"/>
      <c r="GW128" s="160"/>
      <c r="GX128" s="160"/>
      <c r="GY128" s="160"/>
      <c r="GZ128" s="160"/>
      <c r="HA128" s="160"/>
      <c r="HB128" s="160"/>
      <c r="HC128" s="160"/>
      <c r="HD128" s="160"/>
      <c r="HE128" s="160"/>
      <c r="HF128" s="160"/>
      <c r="HG128" s="160"/>
      <c r="HH128" s="160"/>
      <c r="HI128" s="160"/>
      <c r="HJ128" s="160"/>
      <c r="HK128" s="160"/>
      <c r="HL128" s="160"/>
      <c r="HM128" s="160"/>
      <c r="HN128" s="160"/>
      <c r="HO128" s="160"/>
      <c r="HP128" s="160"/>
      <c r="HQ128" s="160"/>
      <c r="HR128" s="160"/>
      <c r="HS128" s="160"/>
      <c r="HT128" s="160"/>
      <c r="HU128" s="160"/>
      <c r="HV128" s="160"/>
      <c r="HW128" s="160"/>
      <c r="HX128" s="160"/>
      <c r="HY128" s="160"/>
      <c r="HZ128" s="160"/>
      <c r="IA128" s="160"/>
      <c r="IB128" s="160"/>
      <c r="IC128" s="160"/>
      <c r="ID128" s="160"/>
      <c r="IE128" s="160"/>
      <c r="IF128" s="160"/>
      <c r="IG128" s="160"/>
      <c r="IH128" s="160"/>
      <c r="II128" s="160"/>
      <c r="IJ128" s="160"/>
      <c r="IK128" s="160"/>
      <c r="IL128" s="160"/>
      <c r="IM128" s="160"/>
      <c r="IN128" s="160"/>
      <c r="IO128" s="160"/>
      <c r="IP128" s="160"/>
      <c r="IQ128" s="160"/>
      <c r="IR128" s="160"/>
      <c r="IS128" s="160"/>
      <c r="IT128" s="160"/>
      <c r="IU128" s="160"/>
      <c r="IV128" s="160"/>
    </row>
    <row r="129" spans="1:256" s="6" customFormat="1" ht="18" customHeight="1" x14ac:dyDescent="0.25">
      <c r="A129" s="30"/>
      <c r="B129" s="146" t="s">
        <v>134</v>
      </c>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c r="IV129" s="30"/>
    </row>
    <row r="130" spans="1:256" s="10" customFormat="1" x14ac:dyDescent="0.4">
      <c r="A130" s="96"/>
      <c r="B130" s="96"/>
      <c r="C130" s="97" t="s">
        <v>33</v>
      </c>
      <c r="D130" s="93"/>
      <c r="E130" s="68"/>
      <c r="F130" s="93"/>
      <c r="G130" s="93"/>
    </row>
    <row r="131" spans="1:256" s="3" customFormat="1" ht="40.799999999999997" x14ac:dyDescent="0.25">
      <c r="A131" s="57" t="s">
        <v>35</v>
      </c>
      <c r="B131" s="57" t="s">
        <v>30</v>
      </c>
      <c r="C131" s="57" t="s">
        <v>34</v>
      </c>
      <c r="D131" s="58"/>
      <c r="E131" s="79"/>
      <c r="F131" s="58"/>
      <c r="G131" s="58"/>
    </row>
    <row r="132" spans="1:256" s="5" customFormat="1" x14ac:dyDescent="0.4">
      <c r="A132" s="59">
        <v>1</v>
      </c>
      <c r="B132" s="59">
        <v>2</v>
      </c>
      <c r="C132" s="59">
        <v>3</v>
      </c>
      <c r="D132" s="68"/>
      <c r="E132" s="88"/>
      <c r="F132" s="60"/>
      <c r="G132" s="60"/>
    </row>
    <row r="133" spans="1:256" s="5" customFormat="1" ht="40.799999999999997" x14ac:dyDescent="0.4">
      <c r="A133" s="65">
        <v>1</v>
      </c>
      <c r="B133" s="98" t="s">
        <v>106</v>
      </c>
      <c r="C133" s="153">
        <v>16000</v>
      </c>
      <c r="D133" s="68"/>
      <c r="E133" s="88"/>
      <c r="F133" s="60"/>
      <c r="G133" s="60"/>
    </row>
    <row r="134" spans="1:256" s="9" customFormat="1" x14ac:dyDescent="0.35">
      <c r="A134" s="65">
        <v>3</v>
      </c>
      <c r="B134" s="99" t="s">
        <v>194</v>
      </c>
      <c r="C134" s="153">
        <v>10000</v>
      </c>
      <c r="D134" s="68"/>
      <c r="E134" s="54"/>
      <c r="F134" s="68"/>
      <c r="G134" s="68"/>
    </row>
    <row r="135" spans="1:256" s="4" customFormat="1" x14ac:dyDescent="0.4">
      <c r="A135" s="91"/>
      <c r="B135" s="66" t="s">
        <v>18</v>
      </c>
      <c r="C135" s="92">
        <f>SUM(C133:C134)</f>
        <v>26000</v>
      </c>
      <c r="D135" s="68"/>
      <c r="E135" s="68"/>
      <c r="F135" s="68"/>
      <c r="G135" s="68"/>
    </row>
    <row r="136" spans="1:256" s="4" customFormat="1" ht="20.399999999999999" x14ac:dyDescent="0.35">
      <c r="A136" s="93"/>
      <c r="B136" s="88"/>
      <c r="C136" s="88"/>
      <c r="D136" s="68"/>
      <c r="E136" s="68"/>
      <c r="F136" s="68"/>
      <c r="G136" s="68"/>
    </row>
    <row r="137" spans="1:256" s="6" customFormat="1" ht="17.25" customHeight="1" x14ac:dyDescent="0.45">
      <c r="A137" s="176" t="s">
        <v>104</v>
      </c>
      <c r="B137" s="176"/>
      <c r="C137" s="176"/>
      <c r="D137" s="176"/>
      <c r="E137" s="176"/>
      <c r="F137" s="176"/>
      <c r="G137" s="176"/>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0"/>
      <c r="AE137" s="160"/>
      <c r="AF137" s="160"/>
      <c r="AG137" s="160"/>
      <c r="AH137" s="160"/>
      <c r="AI137" s="160"/>
      <c r="AJ137" s="160"/>
      <c r="AK137" s="160"/>
      <c r="AL137" s="160"/>
      <c r="AM137" s="160"/>
      <c r="AN137" s="160"/>
      <c r="AO137" s="160"/>
      <c r="AP137" s="160"/>
      <c r="AQ137" s="160"/>
      <c r="AR137" s="160"/>
      <c r="AS137" s="160"/>
      <c r="AT137" s="160"/>
      <c r="AU137" s="160"/>
      <c r="AV137" s="160"/>
      <c r="AW137" s="160"/>
      <c r="AX137" s="160"/>
      <c r="AY137" s="160"/>
      <c r="AZ137" s="160"/>
      <c r="BA137" s="160"/>
      <c r="BB137" s="160"/>
      <c r="BC137" s="160"/>
      <c r="BD137" s="160"/>
      <c r="BE137" s="160"/>
      <c r="BF137" s="160"/>
      <c r="BG137" s="160"/>
      <c r="BH137" s="160"/>
      <c r="BI137" s="160"/>
      <c r="BJ137" s="160"/>
      <c r="BK137" s="160"/>
      <c r="BL137" s="160"/>
      <c r="BM137" s="160"/>
      <c r="BN137" s="160"/>
      <c r="BO137" s="160"/>
      <c r="BP137" s="160"/>
      <c r="BQ137" s="160"/>
      <c r="BR137" s="160"/>
      <c r="BS137" s="160"/>
      <c r="BT137" s="160"/>
      <c r="BU137" s="160"/>
      <c r="BV137" s="160"/>
      <c r="BW137" s="160"/>
      <c r="BX137" s="160"/>
      <c r="BY137" s="160"/>
      <c r="BZ137" s="160"/>
      <c r="CA137" s="160"/>
      <c r="CB137" s="160"/>
      <c r="CC137" s="160"/>
      <c r="CD137" s="160"/>
      <c r="CE137" s="160"/>
      <c r="CF137" s="160"/>
      <c r="CG137" s="160"/>
      <c r="CH137" s="160"/>
      <c r="CI137" s="160"/>
      <c r="CJ137" s="160"/>
      <c r="CK137" s="160"/>
      <c r="CL137" s="160"/>
      <c r="CM137" s="160"/>
      <c r="CN137" s="160"/>
      <c r="CO137" s="160"/>
      <c r="CP137" s="160"/>
      <c r="CQ137" s="160"/>
      <c r="CR137" s="160"/>
      <c r="CS137" s="160"/>
      <c r="CT137" s="160"/>
      <c r="CU137" s="160"/>
      <c r="CV137" s="160"/>
      <c r="CW137" s="160"/>
      <c r="CX137" s="160"/>
      <c r="CY137" s="160"/>
      <c r="CZ137" s="160"/>
      <c r="DA137" s="160"/>
      <c r="DB137" s="160"/>
      <c r="DC137" s="160"/>
      <c r="DD137" s="160"/>
      <c r="DE137" s="160"/>
      <c r="DF137" s="160"/>
      <c r="DG137" s="160"/>
      <c r="DH137" s="160"/>
      <c r="DI137" s="160"/>
      <c r="DJ137" s="160"/>
      <c r="DK137" s="160"/>
      <c r="DL137" s="160"/>
      <c r="DM137" s="160"/>
      <c r="DN137" s="160"/>
      <c r="DO137" s="160"/>
      <c r="DP137" s="160"/>
      <c r="DQ137" s="160"/>
      <c r="DR137" s="160"/>
      <c r="DS137" s="160"/>
      <c r="DT137" s="160"/>
      <c r="DU137" s="160"/>
      <c r="DV137" s="160"/>
      <c r="DW137" s="160"/>
      <c r="DX137" s="160"/>
      <c r="DY137" s="160"/>
      <c r="DZ137" s="160"/>
      <c r="EA137" s="160"/>
      <c r="EB137" s="160"/>
      <c r="EC137" s="160"/>
      <c r="ED137" s="160"/>
      <c r="EE137" s="160"/>
      <c r="EF137" s="160"/>
      <c r="EG137" s="160"/>
      <c r="EH137" s="160"/>
      <c r="EI137" s="160"/>
      <c r="EJ137" s="160"/>
      <c r="EK137" s="160"/>
      <c r="EL137" s="160"/>
      <c r="EM137" s="160"/>
      <c r="EN137" s="160"/>
      <c r="EO137" s="160"/>
      <c r="EP137" s="160"/>
      <c r="EQ137" s="160"/>
      <c r="ER137" s="160"/>
      <c r="ES137" s="160"/>
      <c r="ET137" s="160"/>
      <c r="EU137" s="160"/>
      <c r="EV137" s="160"/>
      <c r="EW137" s="160"/>
      <c r="EX137" s="160"/>
      <c r="EY137" s="160"/>
      <c r="EZ137" s="160"/>
      <c r="FA137" s="160"/>
      <c r="FB137" s="160"/>
      <c r="FC137" s="160"/>
      <c r="FD137" s="160"/>
      <c r="FE137" s="160"/>
      <c r="FF137" s="160"/>
      <c r="FG137" s="160"/>
      <c r="FH137" s="160"/>
      <c r="FI137" s="160"/>
      <c r="FJ137" s="160"/>
      <c r="FK137" s="160"/>
      <c r="FL137" s="160"/>
      <c r="FM137" s="160"/>
      <c r="FN137" s="160"/>
      <c r="FO137" s="160"/>
      <c r="FP137" s="160"/>
      <c r="FQ137" s="160"/>
      <c r="FR137" s="160"/>
      <c r="FS137" s="160"/>
      <c r="FT137" s="160"/>
      <c r="FU137" s="160"/>
      <c r="FV137" s="160"/>
      <c r="FW137" s="160"/>
      <c r="FX137" s="160"/>
      <c r="FY137" s="160"/>
      <c r="FZ137" s="160"/>
      <c r="GA137" s="160"/>
      <c r="GB137" s="160"/>
      <c r="GC137" s="160"/>
      <c r="GD137" s="160"/>
      <c r="GE137" s="160"/>
      <c r="GF137" s="160"/>
      <c r="GG137" s="160"/>
      <c r="GH137" s="160"/>
      <c r="GI137" s="160"/>
      <c r="GJ137" s="160"/>
      <c r="GK137" s="160"/>
      <c r="GL137" s="160"/>
      <c r="GM137" s="160"/>
      <c r="GN137" s="160"/>
      <c r="GO137" s="160"/>
      <c r="GP137" s="160"/>
      <c r="GQ137" s="160"/>
      <c r="GR137" s="160"/>
      <c r="GS137" s="160"/>
      <c r="GT137" s="160"/>
      <c r="GU137" s="160"/>
      <c r="GV137" s="160"/>
      <c r="GW137" s="160"/>
      <c r="GX137" s="160"/>
      <c r="GY137" s="160"/>
      <c r="GZ137" s="160"/>
      <c r="HA137" s="160"/>
      <c r="HB137" s="160"/>
      <c r="HC137" s="160"/>
      <c r="HD137" s="160"/>
      <c r="HE137" s="160"/>
      <c r="HF137" s="160"/>
      <c r="HG137" s="160"/>
      <c r="HH137" s="160"/>
      <c r="HI137" s="160"/>
      <c r="HJ137" s="160"/>
      <c r="HK137" s="160"/>
      <c r="HL137" s="160"/>
      <c r="HM137" s="160"/>
      <c r="HN137" s="160"/>
      <c r="HO137" s="160"/>
      <c r="HP137" s="160"/>
      <c r="HQ137" s="160"/>
      <c r="HR137" s="160"/>
      <c r="HS137" s="160"/>
      <c r="HT137" s="160"/>
      <c r="HU137" s="160"/>
      <c r="HV137" s="160"/>
      <c r="HW137" s="160"/>
      <c r="HX137" s="160"/>
      <c r="HY137" s="160"/>
      <c r="HZ137" s="160"/>
      <c r="IA137" s="160"/>
      <c r="IB137" s="160"/>
      <c r="IC137" s="160"/>
      <c r="ID137" s="160"/>
      <c r="IE137" s="160"/>
      <c r="IF137" s="160"/>
      <c r="IG137" s="160"/>
      <c r="IH137" s="160"/>
      <c r="II137" s="160"/>
      <c r="IJ137" s="160"/>
      <c r="IK137" s="160"/>
      <c r="IL137" s="160"/>
      <c r="IM137" s="160"/>
      <c r="IN137" s="160"/>
      <c r="IO137" s="160"/>
      <c r="IP137" s="160"/>
      <c r="IQ137" s="160"/>
      <c r="IR137" s="160"/>
      <c r="IS137" s="160"/>
      <c r="IT137" s="160"/>
      <c r="IU137" s="160"/>
      <c r="IV137" s="160"/>
    </row>
    <row r="138" spans="1:256" s="6" customFormat="1" ht="150.75" customHeight="1" x14ac:dyDescent="0.25">
      <c r="A138" s="53"/>
      <c r="B138" s="179" t="s">
        <v>105</v>
      </c>
      <c r="C138" s="179"/>
      <c r="D138" s="179"/>
      <c r="E138" s="179"/>
      <c r="F138" s="179"/>
      <c r="G138" s="179"/>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c r="FG138" s="17"/>
      <c r="FH138" s="17"/>
      <c r="FI138" s="17"/>
      <c r="FJ138" s="17"/>
      <c r="FK138" s="17"/>
      <c r="FL138" s="17"/>
      <c r="FM138" s="17"/>
      <c r="FN138" s="17"/>
      <c r="FO138" s="17"/>
      <c r="FP138" s="17"/>
      <c r="FQ138" s="17"/>
      <c r="FR138" s="17"/>
      <c r="FS138" s="17"/>
      <c r="FT138" s="17"/>
      <c r="FU138" s="17"/>
      <c r="FV138" s="17"/>
      <c r="FW138" s="17"/>
      <c r="FX138" s="17"/>
      <c r="FY138" s="17"/>
      <c r="FZ138" s="17"/>
      <c r="GA138" s="17"/>
      <c r="GB138" s="17"/>
      <c r="GC138" s="17"/>
      <c r="GD138" s="17"/>
      <c r="GE138" s="17"/>
      <c r="GF138" s="17"/>
      <c r="GG138" s="17"/>
      <c r="GH138" s="17"/>
      <c r="GI138" s="17"/>
      <c r="GJ138" s="17"/>
      <c r="GK138" s="17"/>
      <c r="GL138" s="17"/>
      <c r="GM138" s="17"/>
      <c r="GN138" s="17"/>
      <c r="GO138" s="17"/>
      <c r="GP138" s="17"/>
      <c r="GQ138" s="17"/>
      <c r="GR138" s="17"/>
      <c r="GS138" s="17"/>
      <c r="GT138" s="17"/>
      <c r="GU138" s="17"/>
      <c r="GV138" s="17"/>
      <c r="GW138" s="17"/>
      <c r="GX138" s="17"/>
      <c r="GY138" s="17"/>
      <c r="GZ138" s="17"/>
      <c r="HA138" s="17"/>
      <c r="HB138" s="17"/>
      <c r="HC138" s="17"/>
      <c r="HD138" s="17"/>
      <c r="HE138" s="17"/>
      <c r="HF138" s="17"/>
      <c r="HG138" s="17"/>
      <c r="HH138" s="17"/>
      <c r="HI138" s="17"/>
      <c r="HJ138" s="17"/>
      <c r="HK138" s="17"/>
      <c r="HL138" s="17"/>
      <c r="HM138" s="17"/>
      <c r="HN138" s="17"/>
      <c r="HO138" s="17"/>
      <c r="HP138" s="17"/>
      <c r="HQ138" s="17"/>
      <c r="HR138" s="17"/>
      <c r="HS138" s="17"/>
      <c r="HT138" s="17"/>
      <c r="HU138" s="17"/>
      <c r="HV138" s="17"/>
      <c r="HW138" s="17"/>
      <c r="HX138" s="17"/>
      <c r="HY138" s="17"/>
      <c r="HZ138" s="17"/>
      <c r="IA138" s="17"/>
      <c r="IB138" s="17"/>
      <c r="IC138" s="17"/>
      <c r="ID138" s="17"/>
      <c r="IE138" s="17"/>
      <c r="IF138" s="17"/>
      <c r="IG138" s="17"/>
      <c r="IH138" s="17"/>
      <c r="II138" s="17"/>
      <c r="IJ138" s="17"/>
      <c r="IK138" s="17"/>
      <c r="IL138" s="17"/>
      <c r="IM138" s="17"/>
      <c r="IN138" s="17"/>
      <c r="IO138" s="17"/>
      <c r="IP138" s="17"/>
      <c r="IQ138" s="17"/>
      <c r="IR138" s="17"/>
      <c r="IS138" s="17"/>
      <c r="IT138" s="17"/>
      <c r="IU138" s="17"/>
      <c r="IV138" s="17"/>
    </row>
    <row r="139" spans="1:256" s="6" customFormat="1" ht="17.25" customHeight="1" x14ac:dyDescent="0.25">
      <c r="A139" s="53"/>
      <c r="B139" s="147" t="s">
        <v>88</v>
      </c>
      <c r="C139" s="30"/>
      <c r="D139" s="30"/>
      <c r="E139" s="30"/>
      <c r="F139" s="30"/>
      <c r="G139" s="30"/>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c r="FG139" s="17"/>
      <c r="FH139" s="17"/>
      <c r="FI139" s="17"/>
      <c r="FJ139" s="17"/>
      <c r="FK139" s="17"/>
      <c r="FL139" s="17"/>
      <c r="FM139" s="17"/>
      <c r="FN139" s="17"/>
      <c r="FO139" s="17"/>
      <c r="FP139" s="17"/>
      <c r="FQ139" s="17"/>
      <c r="FR139" s="17"/>
      <c r="FS139" s="17"/>
      <c r="FT139" s="17"/>
      <c r="FU139" s="17"/>
      <c r="FV139" s="17"/>
      <c r="FW139" s="17"/>
      <c r="FX139" s="17"/>
      <c r="FY139" s="17"/>
      <c r="FZ139" s="17"/>
      <c r="GA139" s="17"/>
      <c r="GB139" s="17"/>
      <c r="GC139" s="17"/>
      <c r="GD139" s="17"/>
      <c r="GE139" s="17"/>
      <c r="GF139" s="17"/>
      <c r="GG139" s="17"/>
      <c r="GH139" s="17"/>
      <c r="GI139" s="17"/>
      <c r="GJ139" s="17"/>
      <c r="GK139" s="17"/>
      <c r="GL139" s="17"/>
      <c r="GM139" s="17"/>
      <c r="GN139" s="17"/>
      <c r="GO139" s="17"/>
      <c r="GP139" s="17"/>
      <c r="GQ139" s="17"/>
      <c r="GR139" s="17"/>
      <c r="GS139" s="17"/>
      <c r="GT139" s="17"/>
      <c r="GU139" s="17"/>
      <c r="GV139" s="17"/>
      <c r="GW139" s="17"/>
      <c r="GX139" s="17"/>
      <c r="GY139" s="17"/>
      <c r="GZ139" s="17"/>
      <c r="HA139" s="17"/>
      <c r="HB139" s="17"/>
      <c r="HC139" s="17"/>
      <c r="HD139" s="17"/>
      <c r="HE139" s="17"/>
      <c r="HF139" s="17"/>
      <c r="HG139" s="17"/>
      <c r="HH139" s="17"/>
      <c r="HI139" s="17"/>
      <c r="HJ139" s="17"/>
      <c r="HK139" s="17"/>
      <c r="HL139" s="17"/>
      <c r="HM139" s="17"/>
      <c r="HN139" s="17"/>
      <c r="HO139" s="17"/>
      <c r="HP139" s="17"/>
      <c r="HQ139" s="17"/>
      <c r="HR139" s="17"/>
      <c r="HS139" s="17"/>
      <c r="HT139" s="17"/>
      <c r="HU139" s="17"/>
      <c r="HV139" s="17"/>
      <c r="HW139" s="17"/>
      <c r="HX139" s="17"/>
      <c r="HY139" s="17"/>
      <c r="HZ139" s="17"/>
      <c r="IA139" s="17"/>
      <c r="IB139" s="17"/>
      <c r="IC139" s="17"/>
      <c r="ID139" s="17"/>
      <c r="IE139" s="17"/>
      <c r="IF139" s="17"/>
      <c r="IG139" s="17"/>
      <c r="IH139" s="17"/>
      <c r="II139" s="17"/>
      <c r="IJ139" s="17"/>
      <c r="IK139" s="17"/>
      <c r="IL139" s="17"/>
      <c r="IM139" s="17"/>
      <c r="IN139" s="17"/>
      <c r="IO139" s="17"/>
      <c r="IP139" s="17"/>
      <c r="IQ139" s="17"/>
      <c r="IR139" s="17"/>
      <c r="IS139" s="17"/>
      <c r="IT139" s="17"/>
      <c r="IU139" s="17"/>
      <c r="IV139" s="17"/>
    </row>
    <row r="140" spans="1:256" s="4" customFormat="1" x14ac:dyDescent="0.4">
      <c r="A140" s="68"/>
      <c r="B140" s="68"/>
      <c r="C140" s="68"/>
      <c r="D140" s="68"/>
      <c r="E140" s="68"/>
      <c r="F140" s="68"/>
      <c r="G140" s="97" t="s">
        <v>36</v>
      </c>
    </row>
    <row r="141" spans="1:256" s="3" customFormat="1" ht="102" x14ac:dyDescent="0.25">
      <c r="A141" s="57" t="s">
        <v>35</v>
      </c>
      <c r="B141" s="57" t="s">
        <v>37</v>
      </c>
      <c r="C141" s="57" t="s">
        <v>31</v>
      </c>
      <c r="D141" s="57" t="s">
        <v>66</v>
      </c>
      <c r="E141" s="57" t="s">
        <v>39</v>
      </c>
      <c r="F141" s="57" t="s">
        <v>67</v>
      </c>
      <c r="G141" s="57" t="s">
        <v>40</v>
      </c>
    </row>
    <row r="142" spans="1:256" s="4" customFormat="1" x14ac:dyDescent="0.4">
      <c r="A142" s="59">
        <v>1</v>
      </c>
      <c r="B142" s="59">
        <v>2</v>
      </c>
      <c r="C142" s="59">
        <v>3</v>
      </c>
      <c r="D142" s="59">
        <v>4</v>
      </c>
      <c r="E142" s="59">
        <v>5</v>
      </c>
      <c r="F142" s="59">
        <v>6</v>
      </c>
      <c r="G142" s="59">
        <v>7</v>
      </c>
    </row>
    <row r="143" spans="1:256" s="4" customFormat="1" x14ac:dyDescent="0.25">
      <c r="A143" s="65">
        <v>1</v>
      </c>
      <c r="B143" s="101" t="s">
        <v>195</v>
      </c>
      <c r="C143" s="102" t="s">
        <v>198</v>
      </c>
      <c r="D143" s="103">
        <v>5</v>
      </c>
      <c r="E143" s="104">
        <v>20</v>
      </c>
      <c r="F143" s="67">
        <f>D143*E143</f>
        <v>100</v>
      </c>
      <c r="G143" s="100">
        <v>1</v>
      </c>
    </row>
    <row r="144" spans="1:256" s="4" customFormat="1" x14ac:dyDescent="0.25">
      <c r="A144" s="65">
        <v>2</v>
      </c>
      <c r="B144" s="101" t="s">
        <v>196</v>
      </c>
      <c r="C144" s="102" t="s">
        <v>199</v>
      </c>
      <c r="D144" s="103">
        <v>1</v>
      </c>
      <c r="E144" s="104">
        <v>30</v>
      </c>
      <c r="F144" s="67">
        <f t="shared" ref="F144:F145" si="2">D144*E144</f>
        <v>30</v>
      </c>
      <c r="G144" s="100">
        <v>1</v>
      </c>
    </row>
    <row r="145" spans="1:256" s="4" customFormat="1" x14ac:dyDescent="0.25">
      <c r="A145" s="65">
        <v>3</v>
      </c>
      <c r="B145" s="101" t="s">
        <v>197</v>
      </c>
      <c r="C145" s="102" t="s">
        <v>198</v>
      </c>
      <c r="D145" s="103">
        <v>3</v>
      </c>
      <c r="E145" s="104">
        <v>100</v>
      </c>
      <c r="F145" s="67">
        <f t="shared" si="2"/>
        <v>300</v>
      </c>
      <c r="G145" s="100">
        <v>1</v>
      </c>
    </row>
    <row r="146" spans="1:256" s="4" customFormat="1" x14ac:dyDescent="0.25">
      <c r="A146" s="91"/>
      <c r="B146" s="66" t="s">
        <v>18</v>
      </c>
      <c r="C146" s="67"/>
      <c r="D146" s="67"/>
      <c r="E146" s="67"/>
      <c r="F146" s="67">
        <f>SUM(F143:F145)</f>
        <v>430</v>
      </c>
      <c r="G146" s="105"/>
    </row>
    <row r="147" spans="1:256" s="6" customFormat="1" ht="57.75" hidden="1" customHeight="1" x14ac:dyDescent="0.35">
      <c r="A147" s="93"/>
      <c r="B147" s="94"/>
      <c r="C147" s="88"/>
      <c r="D147" s="95"/>
      <c r="E147" s="95"/>
      <c r="F147" s="95"/>
      <c r="G147" s="95"/>
    </row>
    <row r="148" spans="1:256" s="6" customFormat="1" ht="36.75" hidden="1" customHeight="1" thickBot="1" x14ac:dyDescent="0.4">
      <c r="A148" s="95"/>
      <c r="B148" s="106"/>
      <c r="C148" s="95"/>
      <c r="D148" s="107"/>
      <c r="E148" s="108" t="s">
        <v>5</v>
      </c>
      <c r="F148" s="95"/>
      <c r="G148" s="95"/>
    </row>
    <row r="149" spans="1:256" s="6" customFormat="1" ht="20.399999999999999" x14ac:dyDescent="0.35">
      <c r="A149" s="95"/>
      <c r="B149" s="106"/>
      <c r="C149" s="95"/>
      <c r="D149" s="107"/>
      <c r="E149" s="108"/>
      <c r="F149" s="95"/>
      <c r="G149" s="95"/>
    </row>
    <row r="150" spans="1:256" s="143" customFormat="1" ht="26.4" x14ac:dyDescent="0.4">
      <c r="A150" s="214" t="s">
        <v>84</v>
      </c>
      <c r="B150" s="214"/>
      <c r="C150" s="214"/>
      <c r="D150" s="214"/>
      <c r="E150" s="214"/>
      <c r="F150" s="214"/>
      <c r="G150" s="214"/>
      <c r="H150" s="206"/>
      <c r="I150" s="206"/>
      <c r="J150" s="206"/>
      <c r="K150" s="206"/>
      <c r="L150" s="206"/>
      <c r="M150" s="206"/>
      <c r="N150" s="206"/>
      <c r="O150" s="206"/>
      <c r="P150" s="206"/>
      <c r="Q150" s="206"/>
      <c r="R150" s="206"/>
      <c r="S150" s="206"/>
      <c r="T150" s="206"/>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6"/>
      <c r="AP150" s="206"/>
      <c r="AQ150" s="206"/>
      <c r="AR150" s="206"/>
      <c r="AS150" s="206"/>
      <c r="AT150" s="206"/>
      <c r="AU150" s="206"/>
      <c r="AV150" s="206"/>
      <c r="AW150" s="206"/>
      <c r="AX150" s="206"/>
      <c r="AY150" s="206"/>
      <c r="AZ150" s="206"/>
      <c r="BA150" s="206"/>
      <c r="BB150" s="206"/>
      <c r="BC150" s="206"/>
      <c r="BD150" s="206"/>
      <c r="BE150" s="206"/>
      <c r="BF150" s="206"/>
      <c r="BG150" s="206"/>
      <c r="BH150" s="206"/>
      <c r="BI150" s="206"/>
      <c r="BJ150" s="206"/>
      <c r="BK150" s="206"/>
      <c r="BL150" s="206"/>
      <c r="BM150" s="206"/>
      <c r="BN150" s="206"/>
      <c r="BO150" s="206"/>
      <c r="BP150" s="206"/>
      <c r="BQ150" s="206"/>
      <c r="BR150" s="206"/>
      <c r="BS150" s="206"/>
      <c r="BT150" s="206"/>
      <c r="BU150" s="206"/>
      <c r="BV150" s="206"/>
      <c r="BW150" s="206"/>
      <c r="BX150" s="206"/>
      <c r="BY150" s="206"/>
      <c r="BZ150" s="206"/>
      <c r="CA150" s="206"/>
      <c r="CB150" s="206"/>
      <c r="CC150" s="206"/>
      <c r="CD150" s="206"/>
      <c r="CE150" s="206"/>
      <c r="CF150" s="206"/>
      <c r="CG150" s="206"/>
      <c r="CH150" s="206"/>
      <c r="CI150" s="206"/>
      <c r="CJ150" s="206"/>
      <c r="CK150" s="206"/>
      <c r="CL150" s="206"/>
      <c r="CM150" s="206"/>
      <c r="CN150" s="206"/>
      <c r="CO150" s="206"/>
      <c r="CP150" s="206"/>
      <c r="CQ150" s="206"/>
      <c r="CR150" s="206"/>
      <c r="CS150" s="206"/>
      <c r="CT150" s="206"/>
      <c r="CU150" s="206"/>
      <c r="CV150" s="206"/>
      <c r="CW150" s="206"/>
      <c r="CX150" s="206"/>
      <c r="CY150" s="206"/>
      <c r="CZ150" s="206"/>
      <c r="DA150" s="206"/>
      <c r="DB150" s="206"/>
      <c r="DC150" s="206"/>
      <c r="DD150" s="206"/>
      <c r="DE150" s="206"/>
      <c r="DF150" s="206"/>
      <c r="DG150" s="206"/>
      <c r="DH150" s="206"/>
      <c r="DI150" s="206"/>
      <c r="DJ150" s="206"/>
      <c r="DK150" s="206"/>
      <c r="DL150" s="206"/>
      <c r="DM150" s="206"/>
      <c r="DN150" s="206"/>
      <c r="DO150" s="206"/>
      <c r="DP150" s="206"/>
      <c r="DQ150" s="206"/>
      <c r="DR150" s="206"/>
      <c r="DS150" s="206"/>
      <c r="DT150" s="206"/>
      <c r="DU150" s="206"/>
      <c r="DV150" s="206"/>
      <c r="DW150" s="206"/>
      <c r="DX150" s="206"/>
      <c r="DY150" s="206"/>
      <c r="DZ150" s="206"/>
      <c r="EA150" s="206"/>
      <c r="EB150" s="206"/>
      <c r="EC150" s="206"/>
      <c r="ED150" s="206"/>
      <c r="EE150" s="206"/>
      <c r="EF150" s="206"/>
      <c r="EG150" s="206"/>
      <c r="EH150" s="206"/>
      <c r="EI150" s="206"/>
      <c r="EJ150" s="206"/>
      <c r="EK150" s="206"/>
      <c r="EL150" s="206"/>
      <c r="EM150" s="206"/>
      <c r="EN150" s="206"/>
      <c r="EO150" s="206"/>
      <c r="EP150" s="206"/>
      <c r="EQ150" s="206"/>
      <c r="ER150" s="206"/>
      <c r="ES150" s="206"/>
      <c r="ET150" s="206"/>
      <c r="EU150" s="206"/>
      <c r="EV150" s="206"/>
      <c r="EW150" s="206"/>
      <c r="EX150" s="206"/>
      <c r="EY150" s="206"/>
      <c r="EZ150" s="206"/>
      <c r="FA150" s="206"/>
      <c r="FB150" s="206"/>
      <c r="FC150" s="206"/>
      <c r="FD150" s="206"/>
      <c r="FE150" s="206"/>
      <c r="FF150" s="206"/>
      <c r="FG150" s="206"/>
      <c r="FH150" s="206"/>
      <c r="FI150" s="206"/>
      <c r="FJ150" s="206"/>
      <c r="FK150" s="206"/>
      <c r="FL150" s="206"/>
      <c r="FM150" s="206"/>
      <c r="FN150" s="206"/>
      <c r="FO150" s="206"/>
      <c r="FP150" s="206"/>
      <c r="FQ150" s="206"/>
      <c r="FR150" s="206"/>
      <c r="FS150" s="206"/>
      <c r="FT150" s="206"/>
      <c r="FU150" s="206"/>
      <c r="FV150" s="206"/>
      <c r="FW150" s="206"/>
      <c r="FX150" s="206"/>
      <c r="FY150" s="206"/>
      <c r="FZ150" s="206"/>
      <c r="GA150" s="206"/>
      <c r="GB150" s="206"/>
      <c r="GC150" s="206"/>
      <c r="GD150" s="206"/>
      <c r="GE150" s="206"/>
      <c r="GF150" s="206"/>
      <c r="GG150" s="206"/>
      <c r="GH150" s="206"/>
      <c r="GI150" s="206"/>
      <c r="GJ150" s="206"/>
      <c r="GK150" s="206"/>
      <c r="GL150" s="206"/>
      <c r="GM150" s="206"/>
      <c r="GN150" s="206"/>
      <c r="GO150" s="206"/>
      <c r="GP150" s="206"/>
      <c r="GQ150" s="206"/>
      <c r="GR150" s="206"/>
      <c r="GS150" s="206"/>
      <c r="GT150" s="206"/>
      <c r="GU150" s="206"/>
      <c r="GV150" s="206"/>
      <c r="GW150" s="206"/>
      <c r="GX150" s="206"/>
      <c r="GY150" s="206"/>
      <c r="GZ150" s="206"/>
      <c r="HA150" s="206"/>
      <c r="HB150" s="206"/>
      <c r="HC150" s="206"/>
      <c r="HD150" s="206"/>
      <c r="HE150" s="206"/>
      <c r="HF150" s="206"/>
      <c r="HG150" s="206"/>
      <c r="HH150" s="206"/>
      <c r="HI150" s="206"/>
      <c r="HJ150" s="206"/>
      <c r="HK150" s="206"/>
      <c r="HL150" s="206"/>
      <c r="HM150" s="206"/>
      <c r="HN150" s="206"/>
      <c r="HO150" s="206"/>
      <c r="HP150" s="206"/>
      <c r="HQ150" s="206"/>
      <c r="HR150" s="206"/>
      <c r="HS150" s="206"/>
      <c r="HT150" s="206"/>
      <c r="HU150" s="206"/>
      <c r="HV150" s="206"/>
      <c r="HW150" s="206"/>
      <c r="HX150" s="206"/>
      <c r="HY150" s="206"/>
      <c r="HZ150" s="206"/>
      <c r="IA150" s="206"/>
      <c r="IB150" s="206"/>
      <c r="IC150" s="206"/>
      <c r="ID150" s="206"/>
      <c r="IE150" s="206"/>
      <c r="IF150" s="206"/>
      <c r="IG150" s="206"/>
      <c r="IH150" s="206"/>
      <c r="II150" s="206"/>
      <c r="IJ150" s="206"/>
      <c r="IK150" s="206"/>
      <c r="IL150" s="206"/>
      <c r="IM150" s="206"/>
      <c r="IN150" s="206"/>
      <c r="IO150" s="206"/>
      <c r="IP150" s="206"/>
      <c r="IQ150" s="206"/>
      <c r="IR150" s="206"/>
      <c r="IS150" s="206"/>
      <c r="IT150" s="206"/>
      <c r="IU150" s="206"/>
      <c r="IV150" s="206"/>
    </row>
    <row r="151" spans="1:256" s="11" customFormat="1" ht="21.6" x14ac:dyDescent="0.45">
      <c r="A151" s="176" t="s">
        <v>43</v>
      </c>
      <c r="B151" s="176"/>
      <c r="C151" s="176"/>
      <c r="D151" s="176"/>
      <c r="E151" s="176"/>
      <c r="F151" s="176"/>
      <c r="G151" s="176"/>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row>
    <row r="152" spans="1:256" s="4" customFormat="1" x14ac:dyDescent="0.4">
      <c r="A152" s="109"/>
      <c r="B152" s="109"/>
      <c r="C152" s="71" t="s">
        <v>41</v>
      </c>
      <c r="D152" s="68"/>
      <c r="E152" s="81"/>
      <c r="F152" s="109"/>
      <c r="G152" s="68"/>
    </row>
    <row r="153" spans="1:256" s="4" customFormat="1" ht="40.799999999999997" x14ac:dyDescent="0.35">
      <c r="A153" s="57" t="s">
        <v>35</v>
      </c>
      <c r="B153" s="57" t="s">
        <v>42</v>
      </c>
      <c r="C153" s="57" t="s">
        <v>22</v>
      </c>
      <c r="D153" s="68"/>
      <c r="E153" s="68"/>
      <c r="F153" s="68"/>
      <c r="G153" s="68"/>
      <c r="H153" s="12"/>
    </row>
    <row r="154" spans="1:256" s="4" customFormat="1" x14ac:dyDescent="0.4">
      <c r="A154" s="59">
        <v>1</v>
      </c>
      <c r="B154" s="59">
        <v>2</v>
      </c>
      <c r="C154" s="59">
        <v>3</v>
      </c>
      <c r="D154" s="68"/>
      <c r="E154" s="68"/>
      <c r="F154" s="68"/>
      <c r="G154" s="68"/>
      <c r="H154" s="12"/>
    </row>
    <row r="155" spans="1:256" s="12" customFormat="1" ht="41.25" customHeight="1" x14ac:dyDescent="0.35">
      <c r="A155" s="57">
        <v>1</v>
      </c>
      <c r="B155" s="110" t="s">
        <v>68</v>
      </c>
      <c r="C155" s="111">
        <f t="array" ref="C155">SUM(IF(F143:F145&gt;0,F143:F145/G143:G145+0.00000000000001,0))</f>
        <v>430</v>
      </c>
      <c r="D155" s="112"/>
      <c r="E155" s="112"/>
      <c r="F155" s="112"/>
      <c r="G155" s="112"/>
    </row>
    <row r="156" spans="1:256" s="12" customFormat="1" ht="41.25" customHeight="1" x14ac:dyDescent="0.35">
      <c r="A156" s="57">
        <v>2</v>
      </c>
      <c r="B156" s="110" t="s">
        <v>79</v>
      </c>
      <c r="C156" s="111">
        <f>C87</f>
        <v>0</v>
      </c>
      <c r="D156" s="112"/>
      <c r="E156" s="112"/>
      <c r="F156" s="112"/>
      <c r="G156" s="112"/>
    </row>
    <row r="157" spans="1:256" s="12" customFormat="1" ht="41.25" customHeight="1" x14ac:dyDescent="0.35">
      <c r="A157" s="57">
        <v>3</v>
      </c>
      <c r="B157" s="110" t="s">
        <v>72</v>
      </c>
      <c r="C157" s="111">
        <f>G63</f>
        <v>0</v>
      </c>
      <c r="D157" s="112"/>
      <c r="E157" s="112"/>
      <c r="F157" s="112"/>
      <c r="G157" s="112"/>
    </row>
    <row r="158" spans="1:256" s="12" customFormat="1" ht="41.25" customHeight="1" x14ac:dyDescent="0.35">
      <c r="A158" s="57">
        <v>4</v>
      </c>
      <c r="B158" s="110" t="s">
        <v>80</v>
      </c>
      <c r="C158" s="111">
        <f>C135</f>
        <v>26000</v>
      </c>
      <c r="D158" s="112"/>
      <c r="E158" s="112"/>
      <c r="F158" s="112"/>
      <c r="G158" s="112"/>
    </row>
    <row r="159" spans="1:256" s="12" customFormat="1" ht="41.25" customHeight="1" x14ac:dyDescent="0.35">
      <c r="A159" s="57">
        <v>5</v>
      </c>
      <c r="B159" s="113" t="s">
        <v>83</v>
      </c>
      <c r="C159" s="111">
        <f>SUM(C155:C158)</f>
        <v>26430</v>
      </c>
      <c r="D159" s="112"/>
      <c r="E159" s="112"/>
      <c r="F159" s="112"/>
      <c r="G159" s="112"/>
    </row>
    <row r="160" spans="1:256" s="12" customFormat="1" ht="102" x14ac:dyDescent="0.35">
      <c r="A160" s="57">
        <v>6</v>
      </c>
      <c r="B160" s="110" t="s">
        <v>46</v>
      </c>
      <c r="C160" s="111">
        <f>IF(D178=0,0,C159/D178)</f>
        <v>5286</v>
      </c>
      <c r="D160" s="112"/>
      <c r="E160" s="112"/>
      <c r="F160" s="112"/>
      <c r="G160" s="112"/>
    </row>
    <row r="161" spans="1:256" s="6" customFormat="1" ht="20.399999999999999" x14ac:dyDescent="0.35">
      <c r="A161" s="95"/>
      <c r="B161" s="106"/>
      <c r="C161" s="95"/>
      <c r="D161" s="95"/>
      <c r="E161" s="95"/>
      <c r="F161" s="95"/>
      <c r="G161" s="95"/>
    </row>
    <row r="162" spans="1:256" s="11" customFormat="1" ht="21.6" x14ac:dyDescent="0.45">
      <c r="A162" s="176" t="s">
        <v>44</v>
      </c>
      <c r="B162" s="176"/>
      <c r="C162" s="176"/>
      <c r="D162" s="176"/>
      <c r="E162" s="176"/>
      <c r="F162" s="176"/>
      <c r="G162" s="176"/>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row>
    <row r="163" spans="1:256" s="6" customFormat="1" ht="21.6" thickBot="1" x14ac:dyDescent="0.45">
      <c r="A163" s="95"/>
      <c r="B163" s="95"/>
      <c r="C163" s="71" t="s">
        <v>45</v>
      </c>
      <c r="D163" s="95"/>
      <c r="E163" s="95"/>
      <c r="F163" s="95"/>
      <c r="G163" s="95"/>
    </row>
    <row r="164" spans="1:256" s="4" customFormat="1" ht="20.399999999999999" x14ac:dyDescent="0.35">
      <c r="A164" s="82" t="s">
        <v>35</v>
      </c>
      <c r="B164" s="57" t="s">
        <v>7</v>
      </c>
      <c r="C164" s="57" t="s">
        <v>8</v>
      </c>
      <c r="D164" s="68"/>
      <c r="E164" s="68"/>
      <c r="F164" s="68"/>
      <c r="G164" s="68"/>
    </row>
    <row r="165" spans="1:256" s="8" customFormat="1" x14ac:dyDescent="0.25">
      <c r="A165" s="114">
        <v>1</v>
      </c>
      <c r="B165" s="73">
        <v>2</v>
      </c>
      <c r="C165" s="73">
        <v>3</v>
      </c>
      <c r="D165" s="85"/>
      <c r="E165" s="85"/>
      <c r="F165" s="85"/>
      <c r="G165" s="85"/>
    </row>
    <row r="166" spans="1:256" s="4" customFormat="1" ht="42" customHeight="1" x14ac:dyDescent="0.35">
      <c r="A166" s="115">
        <v>1</v>
      </c>
      <c r="B166" s="116" t="s">
        <v>131</v>
      </c>
      <c r="C166" s="117">
        <f>C160</f>
        <v>5286</v>
      </c>
      <c r="D166" s="68"/>
      <c r="E166" s="68"/>
      <c r="F166" s="68"/>
      <c r="G166" s="68"/>
    </row>
    <row r="167" spans="1:256" s="4" customFormat="1" ht="42" customHeight="1" x14ac:dyDescent="0.35">
      <c r="A167" s="115">
        <v>2</v>
      </c>
      <c r="B167" s="116" t="s">
        <v>48</v>
      </c>
      <c r="C167" s="118">
        <v>0.2</v>
      </c>
      <c r="D167" s="68"/>
      <c r="E167" s="68"/>
      <c r="F167" s="68"/>
      <c r="G167" s="68"/>
    </row>
    <row r="168" spans="1:256" s="4" customFormat="1" ht="42" customHeight="1" x14ac:dyDescent="0.35">
      <c r="A168" s="115">
        <v>3</v>
      </c>
      <c r="B168" s="116" t="s">
        <v>47</v>
      </c>
      <c r="C168" s="117">
        <f>C166*C167</f>
        <v>1057.2</v>
      </c>
      <c r="D168" s="68"/>
      <c r="E168" s="68"/>
      <c r="F168" s="68"/>
      <c r="G168" s="68"/>
    </row>
    <row r="169" spans="1:256" s="4" customFormat="1" ht="42" customHeight="1" x14ac:dyDescent="0.35">
      <c r="A169" s="115">
        <v>4</v>
      </c>
      <c r="B169" s="116" t="s">
        <v>51</v>
      </c>
      <c r="C169" s="117">
        <f>C166+C168</f>
        <v>6343.2</v>
      </c>
      <c r="D169" s="68"/>
      <c r="E169" s="68"/>
      <c r="F169" s="68"/>
      <c r="G169" s="68"/>
    </row>
    <row r="170" spans="1:256" s="4" customFormat="1" ht="64.2" customHeight="1" x14ac:dyDescent="0.35">
      <c r="A170" s="115">
        <v>5</v>
      </c>
      <c r="B170" s="119" t="s">
        <v>49</v>
      </c>
      <c r="C170" s="158">
        <v>40000</v>
      </c>
      <c r="D170" s="68"/>
      <c r="E170" s="68"/>
      <c r="F170" s="68"/>
      <c r="G170" s="68"/>
    </row>
    <row r="171" spans="1:256" s="4" customFormat="1" ht="20.399999999999999" x14ac:dyDescent="0.35">
      <c r="A171" s="120"/>
      <c r="B171" s="68"/>
      <c r="C171" s="68"/>
      <c r="D171" s="68"/>
      <c r="E171" s="68"/>
      <c r="F171" s="68"/>
      <c r="G171" s="68"/>
    </row>
    <row r="172" spans="1:256" s="143" customFormat="1" ht="26.4" x14ac:dyDescent="0.4">
      <c r="A172" s="213" t="s">
        <v>50</v>
      </c>
      <c r="B172" s="213"/>
      <c r="C172" s="213"/>
      <c r="D172" s="213"/>
      <c r="E172" s="213"/>
      <c r="F172" s="213"/>
      <c r="G172" s="213"/>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c r="CN172" s="144"/>
      <c r="CO172" s="144"/>
      <c r="CP172" s="144"/>
      <c r="CQ172" s="144"/>
      <c r="CR172" s="144"/>
      <c r="CS172" s="144"/>
      <c r="CT172" s="144"/>
      <c r="CU172" s="144"/>
      <c r="CV172" s="144"/>
      <c r="CW172" s="144"/>
      <c r="CX172" s="144"/>
      <c r="CY172" s="144"/>
      <c r="CZ172" s="144"/>
      <c r="DA172" s="144"/>
      <c r="DB172" s="144"/>
      <c r="DC172" s="144"/>
      <c r="DD172" s="144"/>
      <c r="DE172" s="144"/>
      <c r="DF172" s="144"/>
      <c r="DG172" s="144"/>
      <c r="DH172" s="144"/>
      <c r="DI172" s="144"/>
      <c r="DJ172" s="144"/>
      <c r="DK172" s="144"/>
      <c r="DL172" s="144"/>
      <c r="DM172" s="144"/>
      <c r="DN172" s="144"/>
      <c r="DO172" s="144"/>
      <c r="DP172" s="144"/>
      <c r="DQ172" s="144"/>
      <c r="DR172" s="144"/>
      <c r="DS172" s="144"/>
      <c r="DT172" s="144"/>
      <c r="DU172" s="144"/>
      <c r="DV172" s="144"/>
      <c r="DW172" s="144"/>
      <c r="DX172" s="144"/>
      <c r="DY172" s="144"/>
      <c r="DZ172" s="144"/>
      <c r="EA172" s="144"/>
      <c r="EB172" s="144"/>
      <c r="EC172" s="144"/>
      <c r="ED172" s="144"/>
      <c r="EE172" s="144"/>
      <c r="EF172" s="144"/>
      <c r="EG172" s="144"/>
      <c r="EH172" s="144"/>
      <c r="EI172" s="144"/>
      <c r="EJ172" s="144"/>
      <c r="EK172" s="144"/>
      <c r="EL172" s="144"/>
      <c r="EM172" s="144"/>
      <c r="EN172" s="144"/>
      <c r="EO172" s="144"/>
      <c r="EP172" s="144"/>
      <c r="EQ172" s="144"/>
      <c r="ER172" s="144"/>
      <c r="ES172" s="144"/>
      <c r="ET172" s="144"/>
      <c r="EU172" s="144"/>
      <c r="EV172" s="144"/>
      <c r="EW172" s="144"/>
      <c r="EX172" s="144"/>
      <c r="EY172" s="144"/>
      <c r="EZ172" s="144"/>
      <c r="FA172" s="144"/>
      <c r="FB172" s="144"/>
      <c r="FC172" s="144"/>
      <c r="FD172" s="144"/>
      <c r="FE172" s="144"/>
      <c r="FF172" s="144"/>
      <c r="FG172" s="144"/>
      <c r="FH172" s="144"/>
      <c r="FI172" s="144"/>
      <c r="FJ172" s="144"/>
      <c r="FK172" s="144"/>
      <c r="FL172" s="144"/>
      <c r="FM172" s="144"/>
      <c r="FN172" s="144"/>
      <c r="FO172" s="144"/>
      <c r="FP172" s="144"/>
      <c r="FQ172" s="144"/>
      <c r="FR172" s="144"/>
      <c r="FS172" s="144"/>
      <c r="FT172" s="144"/>
      <c r="FU172" s="144"/>
      <c r="FV172" s="144"/>
      <c r="FW172" s="144"/>
      <c r="FX172" s="144"/>
      <c r="FY172" s="144"/>
      <c r="FZ172" s="144"/>
      <c r="GA172" s="144"/>
      <c r="GB172" s="144"/>
      <c r="GC172" s="144"/>
      <c r="GD172" s="144"/>
      <c r="GE172" s="144"/>
      <c r="GF172" s="144"/>
      <c r="GG172" s="144"/>
      <c r="GH172" s="144"/>
      <c r="GI172" s="144"/>
      <c r="GJ172" s="144"/>
      <c r="GK172" s="144"/>
      <c r="GL172" s="144"/>
      <c r="GM172" s="144"/>
      <c r="GN172" s="144"/>
      <c r="GO172" s="144"/>
      <c r="GP172" s="144"/>
      <c r="GQ172" s="144"/>
      <c r="GR172" s="144"/>
      <c r="GS172" s="144"/>
      <c r="GT172" s="144"/>
      <c r="GU172" s="144"/>
      <c r="GV172" s="144"/>
      <c r="GW172" s="144"/>
      <c r="GX172" s="144"/>
      <c r="GY172" s="144"/>
      <c r="GZ172" s="144"/>
      <c r="HA172" s="144"/>
      <c r="HB172" s="144"/>
      <c r="HC172" s="144"/>
      <c r="HD172" s="144"/>
      <c r="HE172" s="144"/>
      <c r="HF172" s="144"/>
      <c r="HG172" s="144"/>
      <c r="HH172" s="144"/>
      <c r="HI172" s="144"/>
      <c r="HJ172" s="144"/>
      <c r="HK172" s="144"/>
      <c r="HL172" s="144"/>
      <c r="HM172" s="144"/>
      <c r="HN172" s="144"/>
      <c r="HO172" s="144"/>
      <c r="HP172" s="144"/>
      <c r="HQ172" s="144"/>
      <c r="HR172" s="144"/>
      <c r="HS172" s="144"/>
      <c r="HT172" s="144"/>
      <c r="HU172" s="144"/>
      <c r="HV172" s="144"/>
      <c r="HW172" s="144"/>
      <c r="HX172" s="144"/>
      <c r="HY172" s="144"/>
      <c r="HZ172" s="144"/>
      <c r="IA172" s="144"/>
      <c r="IB172" s="144"/>
      <c r="IC172" s="144"/>
      <c r="ID172" s="144"/>
      <c r="IE172" s="144"/>
      <c r="IF172" s="144"/>
      <c r="IG172" s="144"/>
      <c r="IH172" s="144"/>
      <c r="II172" s="144"/>
      <c r="IJ172" s="144"/>
      <c r="IK172" s="144"/>
      <c r="IL172" s="144"/>
      <c r="IM172" s="144"/>
      <c r="IN172" s="144"/>
      <c r="IO172" s="144"/>
      <c r="IP172" s="144"/>
      <c r="IQ172" s="144"/>
      <c r="IR172" s="144"/>
      <c r="IS172" s="144"/>
      <c r="IT172" s="144"/>
      <c r="IU172" s="144"/>
      <c r="IV172" s="144"/>
    </row>
    <row r="173" spans="1:256" s="11" customFormat="1" ht="21.6" x14ac:dyDescent="0.45">
      <c r="A173" s="176" t="s">
        <v>9</v>
      </c>
      <c r="B173" s="176"/>
      <c r="C173" s="176"/>
      <c r="D173" s="176"/>
      <c r="E173" s="176"/>
      <c r="F173" s="176"/>
      <c r="G173" s="176"/>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row>
    <row r="174" spans="1:256" s="13" customFormat="1" ht="21.6" thickBot="1" x14ac:dyDescent="0.45">
      <c r="A174" s="68"/>
      <c r="B174" s="81"/>
      <c r="C174" s="81"/>
      <c r="D174" s="97" t="s">
        <v>52</v>
      </c>
      <c r="E174" s="68"/>
      <c r="F174" s="68"/>
      <c r="G174" s="68"/>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row>
    <row r="175" spans="1:256" s="3" customFormat="1" ht="20.399999999999999" x14ac:dyDescent="0.25">
      <c r="A175" s="82" t="s">
        <v>35</v>
      </c>
      <c r="B175" s="205" t="s">
        <v>53</v>
      </c>
      <c r="C175" s="205"/>
      <c r="D175" s="57"/>
      <c r="E175" s="58"/>
      <c r="F175" s="58"/>
      <c r="G175" s="58"/>
    </row>
    <row r="176" spans="1:256" s="4" customFormat="1" ht="20.399999999999999" x14ac:dyDescent="0.35">
      <c r="A176" s="121">
        <v>1</v>
      </c>
      <c r="B176" s="122">
        <v>2</v>
      </c>
      <c r="C176" s="122">
        <v>3</v>
      </c>
      <c r="D176" s="122">
        <v>4</v>
      </c>
      <c r="E176" s="68"/>
      <c r="F176" s="68"/>
      <c r="G176" s="68"/>
    </row>
    <row r="177" spans="1:8" s="4" customFormat="1" ht="22.5" customHeight="1" x14ac:dyDescent="0.35">
      <c r="A177" s="211">
        <v>1</v>
      </c>
      <c r="B177" s="207" t="s">
        <v>54</v>
      </c>
      <c r="C177" s="123" t="s">
        <v>81</v>
      </c>
      <c r="D177" s="154">
        <v>80000</v>
      </c>
      <c r="E177" s="68"/>
      <c r="F177" s="68"/>
      <c r="G177" s="68"/>
    </row>
    <row r="178" spans="1:8" s="4" customFormat="1" ht="22.5" customHeight="1" x14ac:dyDescent="0.35">
      <c r="A178" s="212"/>
      <c r="B178" s="208"/>
      <c r="C178" s="123" t="s">
        <v>38</v>
      </c>
      <c r="D178" s="155">
        <v>5</v>
      </c>
      <c r="E178" s="68"/>
      <c r="F178" s="68"/>
      <c r="G178" s="68"/>
    </row>
    <row r="179" spans="1:8" s="4" customFormat="1" ht="22.5" customHeight="1" x14ac:dyDescent="0.35">
      <c r="A179" s="115">
        <v>2</v>
      </c>
      <c r="B179" s="209" t="s">
        <v>58</v>
      </c>
      <c r="C179" s="210"/>
      <c r="D179" s="156" t="s">
        <v>181</v>
      </c>
      <c r="E179" s="68"/>
      <c r="F179" s="68"/>
      <c r="G179" s="68"/>
    </row>
    <row r="180" spans="1:8" s="4" customFormat="1" ht="40.5" customHeight="1" x14ac:dyDescent="0.35">
      <c r="A180" s="115">
        <v>3</v>
      </c>
      <c r="B180" s="209" t="s">
        <v>60</v>
      </c>
      <c r="C180" s="210"/>
      <c r="D180" s="117">
        <f>'План продаж'!E11</f>
        <v>80000</v>
      </c>
      <c r="E180" s="68"/>
      <c r="F180" s="68"/>
      <c r="G180" s="68"/>
    </row>
    <row r="181" spans="1:8" s="4" customFormat="1" ht="30" customHeight="1" x14ac:dyDescent="0.35">
      <c r="A181" s="108"/>
      <c r="B181" s="68"/>
      <c r="C181" s="68"/>
      <c r="D181" s="68"/>
      <c r="E181" s="68"/>
      <c r="F181" s="68"/>
      <c r="G181" s="68"/>
    </row>
    <row r="182" spans="1:8" s="4" customFormat="1" ht="21.6" x14ac:dyDescent="0.45">
      <c r="A182" s="176" t="s">
        <v>10</v>
      </c>
      <c r="B182" s="176"/>
      <c r="C182" s="176"/>
      <c r="D182" s="176"/>
      <c r="E182" s="176"/>
      <c r="F182" s="176"/>
      <c r="G182" s="176"/>
      <c r="H182" s="2"/>
    </row>
    <row r="183" spans="1:8" s="4" customFormat="1" ht="15.9" customHeight="1" thickBot="1" x14ac:dyDescent="0.3">
      <c r="A183" s="53"/>
      <c r="B183" s="53"/>
      <c r="C183" s="53"/>
      <c r="D183" s="53"/>
      <c r="E183" s="53"/>
      <c r="F183" s="53"/>
      <c r="G183" s="53"/>
      <c r="H183" s="18"/>
    </row>
    <row r="184" spans="1:8" s="4" customFormat="1" ht="42" thickTop="1" thickBot="1" x14ac:dyDescent="0.4">
      <c r="A184" s="53"/>
      <c r="B184" s="119" t="s">
        <v>141</v>
      </c>
      <c r="C184" s="149">
        <v>4</v>
      </c>
      <c r="D184" s="124" t="str">
        <f>IF(C184=4,"НПД 4%",IF(C184=6,"НПД/УСН 6%",IF(C184=15,"УСН 15%",0)))</f>
        <v>НПД 4%</v>
      </c>
      <c r="E184" s="68"/>
      <c r="F184" s="53"/>
      <c r="G184" s="53"/>
      <c r="H184" s="18"/>
    </row>
    <row r="185" spans="1:8" s="4" customFormat="1" ht="43.2" customHeight="1" thickTop="1" x14ac:dyDescent="0.25">
      <c r="A185" s="53"/>
      <c r="B185" s="187" t="s">
        <v>107</v>
      </c>
      <c r="C185" s="187"/>
      <c r="D185" s="187"/>
      <c r="E185" s="53"/>
      <c r="F185" s="53"/>
      <c r="G185" s="53"/>
      <c r="H185" s="18"/>
    </row>
    <row r="186" spans="1:8" s="4" customFormat="1" ht="15.9" customHeight="1" x14ac:dyDescent="0.25">
      <c r="A186" s="53"/>
      <c r="B186" s="53"/>
      <c r="C186" s="53"/>
      <c r="D186" s="53"/>
      <c r="E186" s="53"/>
      <c r="F186" s="53"/>
      <c r="G186" s="53"/>
      <c r="H186" s="18"/>
    </row>
    <row r="187" spans="1:8" s="4" customFormat="1" ht="19.5" customHeight="1" thickBot="1" x14ac:dyDescent="0.45">
      <c r="A187" s="68"/>
      <c r="B187" s="81"/>
      <c r="C187" s="97" t="s">
        <v>55</v>
      </c>
      <c r="D187" s="68"/>
      <c r="E187" s="68"/>
      <c r="F187" s="68"/>
      <c r="G187" s="68"/>
    </row>
    <row r="188" spans="1:8" s="3" customFormat="1" ht="40.799999999999997" x14ac:dyDescent="0.25">
      <c r="A188" s="125" t="s">
        <v>35</v>
      </c>
      <c r="B188" s="84" t="s">
        <v>53</v>
      </c>
      <c r="C188" s="126" t="s">
        <v>22</v>
      </c>
      <c r="D188" s="58"/>
      <c r="E188" s="58"/>
      <c r="F188" s="58"/>
      <c r="G188" s="58"/>
    </row>
    <row r="189" spans="1:8" s="4" customFormat="1" ht="20.25" customHeight="1" x14ac:dyDescent="0.4">
      <c r="A189" s="86">
        <v>1</v>
      </c>
      <c r="B189" s="59">
        <v>2</v>
      </c>
      <c r="C189" s="127">
        <v>3</v>
      </c>
      <c r="D189" s="68"/>
      <c r="E189" s="68"/>
      <c r="F189" s="68"/>
      <c r="G189" s="68"/>
    </row>
    <row r="190" spans="1:8" s="4" customFormat="1" ht="43.5" customHeight="1" x14ac:dyDescent="0.35">
      <c r="A190" s="128">
        <v>1</v>
      </c>
      <c r="B190" s="129" t="s">
        <v>56</v>
      </c>
      <c r="C190" s="130">
        <f>D180</f>
        <v>80000</v>
      </c>
      <c r="D190" s="68"/>
      <c r="E190" s="68"/>
      <c r="F190" s="68"/>
      <c r="G190" s="68"/>
    </row>
    <row r="191" spans="1:8" s="4" customFormat="1" ht="43.5" customHeight="1" x14ac:dyDescent="0.35">
      <c r="A191" s="128">
        <v>2</v>
      </c>
      <c r="B191" s="129" t="s">
        <v>59</v>
      </c>
      <c r="C191" s="130">
        <f>C159</f>
        <v>26430</v>
      </c>
      <c r="D191" s="68"/>
      <c r="E191" s="68"/>
      <c r="F191" s="68"/>
      <c r="G191" s="68"/>
    </row>
    <row r="192" spans="1:8" s="4" customFormat="1" ht="43.5" customHeight="1" x14ac:dyDescent="0.35">
      <c r="A192" s="128">
        <v>3</v>
      </c>
      <c r="B192" s="129" t="s">
        <v>89</v>
      </c>
      <c r="C192" s="130">
        <f>IF(C184=15,(C190-C191)*0.15,C190*C184/100)</f>
        <v>3200</v>
      </c>
      <c r="D192" s="68"/>
      <c r="E192" s="68"/>
      <c r="F192" s="68"/>
      <c r="G192" s="68"/>
    </row>
    <row r="193" spans="1:7" s="4" customFormat="1" ht="43.5" customHeight="1" x14ac:dyDescent="0.35">
      <c r="A193" s="128">
        <v>4</v>
      </c>
      <c r="B193" s="129" t="s">
        <v>90</v>
      </c>
      <c r="C193" s="130">
        <f>C190-C191-C192</f>
        <v>50370</v>
      </c>
      <c r="D193" s="68"/>
      <c r="E193" s="68"/>
      <c r="F193" s="68"/>
      <c r="G193" s="68"/>
    </row>
    <row r="194" spans="1:7" s="4" customFormat="1" ht="43.5" customHeight="1" x14ac:dyDescent="0.35">
      <c r="A194" s="128">
        <v>5</v>
      </c>
      <c r="B194" s="129" t="s">
        <v>11</v>
      </c>
      <c r="C194" s="130">
        <f>C193*12</f>
        <v>604440</v>
      </c>
      <c r="D194" s="68"/>
      <c r="E194" s="68"/>
      <c r="F194" s="68"/>
      <c r="G194" s="68"/>
    </row>
    <row r="195" spans="1:7" s="4" customFormat="1" ht="43.5" customHeight="1" x14ac:dyDescent="0.35">
      <c r="A195" s="128">
        <v>6</v>
      </c>
      <c r="B195" s="129" t="s">
        <v>57</v>
      </c>
      <c r="C195" s="131">
        <f>IF(C191=0,0,C193/C191)</f>
        <v>1.9057888762769579</v>
      </c>
      <c r="D195" s="68"/>
      <c r="E195" s="68"/>
      <c r="F195" s="68"/>
      <c r="G195" s="68"/>
    </row>
    <row r="196" spans="1:7" ht="43.5" customHeight="1" thickBot="1" x14ac:dyDescent="0.45">
      <c r="A196" s="128">
        <v>7</v>
      </c>
      <c r="B196" s="132" t="s">
        <v>132</v>
      </c>
      <c r="C196" s="133">
        <f>ROUND(C95/C193,0)</f>
        <v>7</v>
      </c>
    </row>
    <row r="197" spans="1:7" s="4" customFormat="1" ht="20.399999999999999" x14ac:dyDescent="0.35">
      <c r="A197" s="68"/>
      <c r="B197" s="68"/>
      <c r="C197" s="68"/>
      <c r="D197" s="68"/>
      <c r="E197" s="68"/>
      <c r="F197" s="68"/>
      <c r="G197" s="68"/>
    </row>
    <row r="198" spans="1:7" s="15" customFormat="1" ht="43.5" customHeight="1" x14ac:dyDescent="0.25">
      <c r="A198" s="187" t="s">
        <v>12</v>
      </c>
      <c r="B198" s="187"/>
      <c r="C198" s="187"/>
      <c r="D198" s="187"/>
      <c r="E198" s="36"/>
      <c r="F198" s="134"/>
      <c r="G198" s="134"/>
    </row>
    <row r="199" spans="1:7" s="15" customFormat="1" ht="40.5" customHeight="1" x14ac:dyDescent="0.25">
      <c r="A199" s="187"/>
      <c r="B199" s="187"/>
      <c r="C199" s="187"/>
      <c r="D199" s="187"/>
      <c r="E199" s="36"/>
      <c r="F199" s="135"/>
      <c r="G199" s="134"/>
    </row>
    <row r="200" spans="1:7" s="4" customFormat="1" ht="33.75" customHeight="1" x14ac:dyDescent="0.35">
      <c r="A200" s="187" t="s">
        <v>91</v>
      </c>
      <c r="B200" s="187"/>
      <c r="C200" s="187"/>
      <c r="D200" s="187"/>
      <c r="E200" s="187"/>
      <c r="F200" s="54"/>
      <c r="G200" s="68"/>
    </row>
    <row r="201" spans="1:7" s="14" customFormat="1" ht="57.75" customHeight="1" x14ac:dyDescent="0.4">
      <c r="A201" s="38"/>
      <c r="B201" s="136"/>
      <c r="C201" s="38"/>
      <c r="D201" s="38"/>
      <c r="E201" s="38"/>
      <c r="F201" s="137"/>
      <c r="G201" s="137"/>
    </row>
    <row r="202" spans="1:7" ht="15.75" hidden="1" customHeight="1" x14ac:dyDescent="0.4"/>
  </sheetData>
  <sheetProtection formatCells="0" formatColumns="0" formatRows="0" insertColumns="0" insertRows="0" insertHyperlinks="0" deleteColumns="0" deleteRows="0" sort="0" autoFilter="0" pivotTables="0"/>
  <mergeCells count="271">
    <mergeCell ref="A53:G53"/>
    <mergeCell ref="A54:G54"/>
    <mergeCell ref="A55:G55"/>
    <mergeCell ref="B56:G56"/>
    <mergeCell ref="A39:C39"/>
    <mergeCell ref="B28:G28"/>
    <mergeCell ref="B46:G46"/>
    <mergeCell ref="A47:G47"/>
    <mergeCell ref="A48:G48"/>
    <mergeCell ref="A49:G49"/>
    <mergeCell ref="A50:G50"/>
    <mergeCell ref="A51:G51"/>
    <mergeCell ref="A52:G52"/>
    <mergeCell ref="A38:G38"/>
    <mergeCell ref="B36:G36"/>
    <mergeCell ref="A15:G15"/>
    <mergeCell ref="A17:G17"/>
    <mergeCell ref="A29:G29"/>
    <mergeCell ref="A30:G30"/>
    <mergeCell ref="A31:G31"/>
    <mergeCell ref="A32:G32"/>
    <mergeCell ref="A19:G19"/>
    <mergeCell ref="A23:C23"/>
    <mergeCell ref="A24:C24"/>
    <mergeCell ref="A25:C25"/>
    <mergeCell ref="B138:G138"/>
    <mergeCell ref="H150:N150"/>
    <mergeCell ref="O150:U150"/>
    <mergeCell ref="V150:AB150"/>
    <mergeCell ref="AC150:AI150"/>
    <mergeCell ref="A200:E200"/>
    <mergeCell ref="A182:G182"/>
    <mergeCell ref="A198:D198"/>
    <mergeCell ref="A173:G173"/>
    <mergeCell ref="B175:C175"/>
    <mergeCell ref="B177:B178"/>
    <mergeCell ref="A199:D199"/>
    <mergeCell ref="B179:C179"/>
    <mergeCell ref="B180:C180"/>
    <mergeCell ref="A177:A178"/>
    <mergeCell ref="A162:G162"/>
    <mergeCell ref="A172:G172"/>
    <mergeCell ref="A150:G150"/>
    <mergeCell ref="B185:D185"/>
    <mergeCell ref="FM150:FS150"/>
    <mergeCell ref="ER137:EX137"/>
    <mergeCell ref="EY137:FE137"/>
    <mergeCell ref="BL137:BR137"/>
    <mergeCell ref="BS137:BY137"/>
    <mergeCell ref="IL150:IR150"/>
    <mergeCell ref="IS150:IV150"/>
    <mergeCell ref="A151:G151"/>
    <mergeCell ref="GV150:HB150"/>
    <mergeCell ref="HC150:HI150"/>
    <mergeCell ref="HJ150:HP150"/>
    <mergeCell ref="HQ150:HW150"/>
    <mergeCell ref="HX150:ID150"/>
    <mergeCell ref="IE150:IK150"/>
    <mergeCell ref="FF150:FL150"/>
    <mergeCell ref="FT150:FZ150"/>
    <mergeCell ref="GA150:GG150"/>
    <mergeCell ref="GH150:GN150"/>
    <mergeCell ref="GO150:GU150"/>
    <mergeCell ref="DP150:DV150"/>
    <mergeCell ref="DW150:EC150"/>
    <mergeCell ref="ED150:EJ150"/>
    <mergeCell ref="EK150:EQ150"/>
    <mergeCell ref="ER150:EX150"/>
    <mergeCell ref="AJ150:AP150"/>
    <mergeCell ref="AQ150:AW150"/>
    <mergeCell ref="AX150:BD150"/>
    <mergeCell ref="BE150:BK150"/>
    <mergeCell ref="BL150:BR150"/>
    <mergeCell ref="BS150:BY150"/>
    <mergeCell ref="EY150:FE150"/>
    <mergeCell ref="BZ150:CF150"/>
    <mergeCell ref="CG150:CM150"/>
    <mergeCell ref="CN150:CT150"/>
    <mergeCell ref="CU150:DA150"/>
    <mergeCell ref="DB150:DH150"/>
    <mergeCell ref="DI150:DO150"/>
    <mergeCell ref="IS137:IV137"/>
    <mergeCell ref="GV137:HB137"/>
    <mergeCell ref="HC137:HI137"/>
    <mergeCell ref="HJ137:HP137"/>
    <mergeCell ref="HQ137:HW137"/>
    <mergeCell ref="HX137:ID137"/>
    <mergeCell ref="IE137:IK137"/>
    <mergeCell ref="IL128:IR128"/>
    <mergeCell ref="IS128:IV128"/>
    <mergeCell ref="IL137:IR137"/>
    <mergeCell ref="IE128:IK128"/>
    <mergeCell ref="A137:G137"/>
    <mergeCell ref="H137:N137"/>
    <mergeCell ref="O137:U137"/>
    <mergeCell ref="V137:AB137"/>
    <mergeCell ref="AC137:AI137"/>
    <mergeCell ref="AJ137:AP137"/>
    <mergeCell ref="AQ137:AW137"/>
    <mergeCell ref="AX137:BD137"/>
    <mergeCell ref="BE137:BK137"/>
    <mergeCell ref="GA128:GG128"/>
    <mergeCell ref="GH128:GN128"/>
    <mergeCell ref="GO128:GU128"/>
    <mergeCell ref="GV128:HB128"/>
    <mergeCell ref="HC128:HI128"/>
    <mergeCell ref="HJ128:HP128"/>
    <mergeCell ref="HQ128:HW128"/>
    <mergeCell ref="HX128:ID128"/>
    <mergeCell ref="BZ137:CF137"/>
    <mergeCell ref="CG137:CM137"/>
    <mergeCell ref="CN137:CT137"/>
    <mergeCell ref="CU137:DA137"/>
    <mergeCell ref="DB137:DH137"/>
    <mergeCell ref="DI137:DO137"/>
    <mergeCell ref="GO137:GU137"/>
    <mergeCell ref="DP137:DV137"/>
    <mergeCell ref="DW137:EC137"/>
    <mergeCell ref="ED137:EJ137"/>
    <mergeCell ref="EK137:EQ137"/>
    <mergeCell ref="FF137:FL137"/>
    <mergeCell ref="FM137:FS137"/>
    <mergeCell ref="FT137:FZ137"/>
    <mergeCell ref="GA137:GG137"/>
    <mergeCell ref="GH137:GN137"/>
    <mergeCell ref="DP128:DV128"/>
    <mergeCell ref="DW128:EC128"/>
    <mergeCell ref="ED128:EJ128"/>
    <mergeCell ref="EK128:EQ128"/>
    <mergeCell ref="ER128:EX128"/>
    <mergeCell ref="EY128:FE128"/>
    <mergeCell ref="FF128:FL128"/>
    <mergeCell ref="FM128:FS128"/>
    <mergeCell ref="FT128:FZ128"/>
    <mergeCell ref="IL82:IR82"/>
    <mergeCell ref="IS82:IV82"/>
    <mergeCell ref="A105:G105"/>
    <mergeCell ref="H105:N105"/>
    <mergeCell ref="O105:U105"/>
    <mergeCell ref="V105:AB105"/>
    <mergeCell ref="AC105:AI105"/>
    <mergeCell ref="GA105:GG105"/>
    <mergeCell ref="GH105:GN105"/>
    <mergeCell ref="GO105:GU105"/>
    <mergeCell ref="GV105:HB105"/>
    <mergeCell ref="HC105:HI105"/>
    <mergeCell ref="HJ105:HP105"/>
    <mergeCell ref="HQ105:HW105"/>
    <mergeCell ref="HX105:ID105"/>
    <mergeCell ref="IE105:IK105"/>
    <mergeCell ref="IL105:IR105"/>
    <mergeCell ref="IS105:IV105"/>
    <mergeCell ref="GA82:GG82"/>
    <mergeCell ref="GH82:GN82"/>
    <mergeCell ref="GO82:GU82"/>
    <mergeCell ref="GV82:HB82"/>
    <mergeCell ref="HC82:HI82"/>
    <mergeCell ref="HJ82:HP82"/>
    <mergeCell ref="HQ82:HW82"/>
    <mergeCell ref="HX82:ID82"/>
    <mergeCell ref="IE82:IK82"/>
    <mergeCell ref="AJ128:AP128"/>
    <mergeCell ref="AQ128:AW128"/>
    <mergeCell ref="H82:N82"/>
    <mergeCell ref="O82:U82"/>
    <mergeCell ref="V82:AB82"/>
    <mergeCell ref="AC82:AI82"/>
    <mergeCell ref="DI128:DO128"/>
    <mergeCell ref="CG82:CM82"/>
    <mergeCell ref="EY82:FE82"/>
    <mergeCell ref="FF82:FL82"/>
    <mergeCell ref="FM82:FS82"/>
    <mergeCell ref="FT82:FZ82"/>
    <mergeCell ref="EY105:FE105"/>
    <mergeCell ref="FF105:FL105"/>
    <mergeCell ref="FM105:FS105"/>
    <mergeCell ref="FT105:FZ105"/>
    <mergeCell ref="CG105:CM105"/>
    <mergeCell ref="CN105:CT105"/>
    <mergeCell ref="CU105:DA105"/>
    <mergeCell ref="DB105:DH105"/>
    <mergeCell ref="DI105:DO105"/>
    <mergeCell ref="A128:G128"/>
    <mergeCell ref="H128:N128"/>
    <mergeCell ref="O128:U128"/>
    <mergeCell ref="V128:AB128"/>
    <mergeCell ref="AC128:AI128"/>
    <mergeCell ref="BS82:BY82"/>
    <mergeCell ref="BZ82:CF82"/>
    <mergeCell ref="AX105:BD105"/>
    <mergeCell ref="BE105:BK105"/>
    <mergeCell ref="BL105:BR105"/>
    <mergeCell ref="BS105:BY105"/>
    <mergeCell ref="BL82:BR82"/>
    <mergeCell ref="AQ105:AW105"/>
    <mergeCell ref="AX82:BD82"/>
    <mergeCell ref="BE82:BK82"/>
    <mergeCell ref="AX128:BD128"/>
    <mergeCell ref="A84:A85"/>
    <mergeCell ref="A82:G82"/>
    <mergeCell ref="D84:F84"/>
    <mergeCell ref="A67:G67"/>
    <mergeCell ref="A1:G1"/>
    <mergeCell ref="A2:G2"/>
    <mergeCell ref="A45:F45"/>
    <mergeCell ref="A40:G40"/>
    <mergeCell ref="A41:G41"/>
    <mergeCell ref="A10:G10"/>
    <mergeCell ref="A34:G34"/>
    <mergeCell ref="A35:G35"/>
    <mergeCell ref="A7:G7"/>
    <mergeCell ref="A8:G8"/>
    <mergeCell ref="A9:G9"/>
    <mergeCell ref="A6:G6"/>
    <mergeCell ref="A12:G12"/>
    <mergeCell ref="A13:G13"/>
    <mergeCell ref="A14:G14"/>
    <mergeCell ref="A43:G43"/>
    <mergeCell ref="A44:G44"/>
    <mergeCell ref="A42:F42"/>
    <mergeCell ref="B5:G5"/>
    <mergeCell ref="B11:G11"/>
    <mergeCell ref="B16:G16"/>
    <mergeCell ref="B18:G18"/>
    <mergeCell ref="A37:G37"/>
    <mergeCell ref="B72:C72"/>
    <mergeCell ref="B98:F98"/>
    <mergeCell ref="B99:F99"/>
    <mergeCell ref="B100:F100"/>
    <mergeCell ref="B101:F101"/>
    <mergeCell ref="B102:F102"/>
    <mergeCell ref="B103:F103"/>
    <mergeCell ref="B97:F97"/>
    <mergeCell ref="C84:C85"/>
    <mergeCell ref="B84:B85"/>
    <mergeCell ref="ED82:EJ82"/>
    <mergeCell ref="EK82:EQ82"/>
    <mergeCell ref="ER82:EX82"/>
    <mergeCell ref="ED105:EJ105"/>
    <mergeCell ref="EK105:EQ105"/>
    <mergeCell ref="ER105:EX105"/>
    <mergeCell ref="DP105:DV105"/>
    <mergeCell ref="DW105:EC105"/>
    <mergeCell ref="DB82:DH82"/>
    <mergeCell ref="DI82:DO82"/>
    <mergeCell ref="DP82:DV82"/>
    <mergeCell ref="DW82:EC82"/>
    <mergeCell ref="DB128:DH128"/>
    <mergeCell ref="A57:G57"/>
    <mergeCell ref="A58:G58"/>
    <mergeCell ref="A59:G59"/>
    <mergeCell ref="A60:G60"/>
    <mergeCell ref="A66:G66"/>
    <mergeCell ref="A70:G70"/>
    <mergeCell ref="A69:G69"/>
    <mergeCell ref="A68:G68"/>
    <mergeCell ref="CN82:CT82"/>
    <mergeCell ref="CU82:DA82"/>
    <mergeCell ref="BZ105:CF105"/>
    <mergeCell ref="BE128:BK128"/>
    <mergeCell ref="BL128:BR128"/>
    <mergeCell ref="BS128:BY128"/>
    <mergeCell ref="BZ128:CF128"/>
    <mergeCell ref="CG128:CM128"/>
    <mergeCell ref="CN128:CT128"/>
    <mergeCell ref="CU128:DA128"/>
    <mergeCell ref="A73:G73"/>
    <mergeCell ref="A61:B61"/>
    <mergeCell ref="AJ82:AP82"/>
    <mergeCell ref="AQ82:AW82"/>
    <mergeCell ref="AJ105:AP105"/>
  </mergeCells>
  <phoneticPr fontId="2" type="noConversion"/>
  <dataValidations count="1">
    <dataValidation type="list" allowBlank="1" showInputMessage="1" showErrorMessage="1" sqref="C184" xr:uid="{00000000-0002-0000-0000-000000000000}">
      <formula1>"4, 6,15"</formula1>
    </dataValidation>
  </dataValidations>
  <pageMargins left="0.74803149606299213" right="0.39370078740157483" top="0.39370078740157483" bottom="0.39370078740157483" header="0" footer="0"/>
  <pageSetup paperSize="9" scale="48" fitToHeight="3" orientation="portrait" r:id="rId1"/>
  <headerFooter alignWithMargins="0">
    <oddFooter>&amp;R&amp;P</oddFooter>
  </headerFooter>
  <rowBreaks count="2" manualBreakCount="2">
    <brk id="71" min="1" max="6" man="1"/>
    <brk id="139"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election activeCell="E15" sqref="E15"/>
    </sheetView>
  </sheetViews>
  <sheetFormatPr defaultRowHeight="13.2" x14ac:dyDescent="0.25"/>
  <cols>
    <col min="1" max="1" width="9.109375" style="29"/>
    <col min="2" max="2" width="33.6640625" style="29" customWidth="1"/>
    <col min="3" max="3" width="21.109375" style="29" customWidth="1"/>
    <col min="4" max="4" width="20" style="29" customWidth="1"/>
    <col min="5" max="5" width="24.33203125" style="29" customWidth="1"/>
  </cols>
  <sheetData>
    <row r="1" spans="1:5" ht="17.399999999999999" x14ac:dyDescent="0.25">
      <c r="A1" s="236" t="s">
        <v>115</v>
      </c>
      <c r="B1" s="236"/>
      <c r="C1" s="236"/>
      <c r="D1" s="236"/>
      <c r="E1" s="236"/>
    </row>
    <row r="2" spans="1:5" ht="17.399999999999999" x14ac:dyDescent="0.25">
      <c r="A2" s="24"/>
      <c r="B2" s="24"/>
      <c r="C2" s="24"/>
      <c r="D2" s="24"/>
      <c r="E2" s="24" t="s">
        <v>116</v>
      </c>
    </row>
    <row r="3" spans="1:5" ht="15.6" thickBot="1" x14ac:dyDescent="0.3">
      <c r="A3" s="25"/>
      <c r="B3" s="26"/>
      <c r="C3" s="26"/>
      <c r="D3" s="26"/>
      <c r="E3" s="26"/>
    </row>
    <row r="4" spans="1:5" ht="35.4" thickBot="1" x14ac:dyDescent="0.3">
      <c r="A4" s="27" t="s">
        <v>117</v>
      </c>
      <c r="B4" s="28" t="s">
        <v>118</v>
      </c>
      <c r="C4" s="28" t="s">
        <v>119</v>
      </c>
      <c r="D4" s="28" t="s">
        <v>66</v>
      </c>
      <c r="E4" s="28" t="s">
        <v>120</v>
      </c>
    </row>
    <row r="5" spans="1:5" ht="15.6" x14ac:dyDescent="0.25">
      <c r="A5" s="20">
        <v>1</v>
      </c>
      <c r="B5" s="20" t="s">
        <v>173</v>
      </c>
      <c r="C5" s="21">
        <v>15000</v>
      </c>
      <c r="D5" s="22">
        <v>4</v>
      </c>
      <c r="E5" s="21">
        <f t="shared" ref="E5:E9" si="0">C5*D5</f>
        <v>60000</v>
      </c>
    </row>
    <row r="6" spans="1:5" ht="15.6" x14ac:dyDescent="0.25">
      <c r="A6" s="20">
        <v>2</v>
      </c>
      <c r="B6" s="20" t="s">
        <v>174</v>
      </c>
      <c r="C6" s="21">
        <v>20000</v>
      </c>
      <c r="D6" s="22">
        <v>1</v>
      </c>
      <c r="E6" s="21">
        <f t="shared" si="0"/>
        <v>20000</v>
      </c>
    </row>
    <row r="7" spans="1:5" ht="15.6" x14ac:dyDescent="0.25">
      <c r="A7" s="20">
        <v>3</v>
      </c>
      <c r="B7" s="20"/>
      <c r="C7" s="21"/>
      <c r="D7" s="22"/>
      <c r="E7" s="21">
        <f t="shared" si="0"/>
        <v>0</v>
      </c>
    </row>
    <row r="8" spans="1:5" ht="15.6" x14ac:dyDescent="0.25">
      <c r="A8" s="20">
        <v>4</v>
      </c>
      <c r="B8" s="20"/>
      <c r="C8" s="21"/>
      <c r="D8" s="22"/>
      <c r="E8" s="21">
        <f t="shared" si="0"/>
        <v>0</v>
      </c>
    </row>
    <row r="9" spans="1:5" ht="15.6" x14ac:dyDescent="0.25">
      <c r="A9" s="20">
        <v>5</v>
      </c>
      <c r="B9" s="20"/>
      <c r="C9" s="21"/>
      <c r="D9" s="22"/>
      <c r="E9" s="21">
        <f t="shared" si="0"/>
        <v>0</v>
      </c>
    </row>
    <row r="10" spans="1:5" ht="15.6" x14ac:dyDescent="0.25">
      <c r="A10" s="20">
        <v>6</v>
      </c>
      <c r="B10" s="20"/>
      <c r="C10" s="21"/>
      <c r="D10" s="22"/>
      <c r="E10" s="21"/>
    </row>
    <row r="11" spans="1:5" ht="15.6" x14ac:dyDescent="0.25">
      <c r="A11" s="237"/>
      <c r="B11" s="238" t="s">
        <v>121</v>
      </c>
      <c r="C11" s="19"/>
      <c r="D11" s="23">
        <f>SUM(D5:D10)</f>
        <v>5</v>
      </c>
      <c r="E11" s="19">
        <f>SUM(E5:E10)</f>
        <v>80000</v>
      </c>
    </row>
  </sheetData>
  <mergeCells count="2">
    <mergeCell ref="A1:E1"/>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2024-11-28T08:26:42Z</cp:lastPrinted>
  <dcterms:created xsi:type="dcterms:W3CDTF">2009-05-20T11:30:47Z</dcterms:created>
  <dcterms:modified xsi:type="dcterms:W3CDTF">2025-04-06T03:56:30Z</dcterms:modified>
</cp:coreProperties>
</file>