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ortcenter.ru\all\GeneralDocuments\Администрирование субсидий\ПП 496\03. Шаблоны\На сайт РЭЦ Итог\Шаблоны субсидия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Print_Area" localSheetId="0">Лист1!$A:$AD</definedName>
  </definedNames>
  <calcPr calcId="162913"/>
</workbook>
</file>

<file path=xl/calcChain.xml><?xml version="1.0" encoding="utf-8"?>
<calcChain xmlns="http://schemas.openxmlformats.org/spreadsheetml/2006/main">
  <c r="AC19" i="1" l="1"/>
  <c r="AB18" i="1"/>
  <c r="S18" i="1"/>
  <c r="X18" i="1" s="1"/>
  <c r="AE18" i="1" s="1"/>
  <c r="AB17" i="1"/>
  <c r="S17" i="1"/>
  <c r="X17" i="1" s="1"/>
  <c r="AE17" i="1" s="1"/>
  <c r="AB16" i="1"/>
  <c r="S16" i="1"/>
  <c r="X16" i="1" s="1"/>
  <c r="AE16" i="1" s="1"/>
  <c r="AB15" i="1"/>
  <c r="S15" i="1"/>
  <c r="X15" i="1" s="1"/>
  <c r="AE15" i="1" s="1"/>
  <c r="AB14" i="1"/>
  <c r="S14" i="1"/>
  <c r="X14" i="1" s="1"/>
  <c r="AE14" i="1" s="1"/>
  <c r="AB13" i="1"/>
  <c r="S13" i="1"/>
  <c r="X13" i="1" s="1"/>
  <c r="AE13" i="1" s="1"/>
  <c r="AB12" i="1"/>
  <c r="S12" i="1"/>
  <c r="X12" i="1" s="1"/>
  <c r="AE12" i="1" s="1"/>
  <c r="AB11" i="1"/>
  <c r="S11" i="1"/>
  <c r="X11" i="1" s="1"/>
  <c r="AE11" i="1" s="1"/>
  <c r="AB10" i="1"/>
  <c r="S10" i="1"/>
  <c r="X10" i="1" s="1"/>
  <c r="AE10" i="1" s="1"/>
  <c r="AB9" i="1"/>
  <c r="S9" i="1"/>
  <c r="X9" i="1" s="1"/>
  <c r="AE9" i="1" s="1"/>
  <c r="AB8" i="1"/>
  <c r="S8" i="1"/>
  <c r="X8" i="1" s="1"/>
  <c r="AE8" i="1" s="1"/>
  <c r="AB7" i="1"/>
  <c r="S7" i="1"/>
  <c r="X7" i="1" s="1"/>
  <c r="AE7" i="1" s="1"/>
  <c r="AB6" i="1"/>
  <c r="S6" i="1"/>
  <c r="X6" i="1" s="1"/>
  <c r="AE6" i="1" s="1"/>
  <c r="AB5" i="1"/>
  <c r="S5" i="1"/>
  <c r="X5" i="1" s="1"/>
  <c r="AE5" i="1" s="1"/>
  <c r="AE19" i="1" s="1"/>
  <c r="H4" i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E20" i="1" l="1"/>
  <c r="AD19" i="1"/>
</calcChain>
</file>

<file path=xl/sharedStrings.xml><?xml version="1.0" encoding="utf-8"?>
<sst xmlns="http://schemas.openxmlformats.org/spreadsheetml/2006/main" count="189" uniqueCount="78">
  <si>
    <t>Копии документов, заверенные в установленном порядке</t>
  </si>
  <si>
    <t>№ п/п, стр.</t>
  </si>
  <si>
    <t>Руб.</t>
  </si>
  <si>
    <t>расстояние, км</t>
  </si>
  <si>
    <t>авто</t>
  </si>
  <si>
    <t>море</t>
  </si>
  <si>
    <t>Итого</t>
  </si>
  <si>
    <t>Проверка эффективности</t>
  </si>
  <si>
    <t>Курс на дату осуществления платежа в соответствии с платежным поручением</t>
  </si>
  <si>
    <t>USD (в случае, если оплата была в USD)</t>
  </si>
  <si>
    <t>Euro (в случае, если оплата была в Euro)</t>
  </si>
  <si>
    <t>****** от **.**.20**</t>
  </si>
  <si>
    <t>Применяемый коэффициент</t>
  </si>
  <si>
    <t>Расчетный размер субсидии руб./ед.</t>
  </si>
  <si>
    <t>цена, руб/ 1 км. пробега (контейнер, единицу и т.д.)</t>
  </si>
  <si>
    <t>Принимаемый размер субсидий (руб.)</t>
  </si>
  <si>
    <t>ж/д</t>
  </si>
  <si>
    <t>самоход</t>
  </si>
  <si>
    <t>Вид услуги</t>
  </si>
  <si>
    <t>Указывается страна экспорта</t>
  </si>
  <si>
    <t>Реквизиты документов (№, дата)</t>
  </si>
  <si>
    <t>Реквизиты договора с транспортной (-ыми) компанией (-ми) - №, дата</t>
  </si>
  <si>
    <t>Реквизиты внешнеторгового договора - №, дата</t>
  </si>
  <si>
    <t>Указывается номер согласно документам</t>
  </si>
  <si>
    <t>Указываются реквизиты счета (-ов), выставленного от транспортной компании на оплату услуг по перевозке</t>
  </si>
  <si>
    <t>Реквизиты платежного (-ых) поручения (-й) на оплату расходов по транспортировке</t>
  </si>
  <si>
    <t>Вид перевозки</t>
  </si>
  <si>
    <t>Наименование перевозимого товара</t>
  </si>
  <si>
    <t>VIN - для автопроизводителей; артикул и серийный номер - для всех остальных организаций, кроме автопроизводителей (в случае отсутствия артикула/серийного номера - писать просто наименование продукции)</t>
  </si>
  <si>
    <t>Заполняется автоматически</t>
  </si>
  <si>
    <t>сумма затрат, руб</t>
  </si>
  <si>
    <t>КОММЕНТАРИИ</t>
  </si>
  <si>
    <r>
      <t xml:space="preserve">Затраты, приведенные к </t>
    </r>
    <r>
      <rPr>
        <b/>
        <sz val="14"/>
        <color theme="1"/>
        <rFont val="Times New Roman"/>
        <family val="1"/>
        <charset val="204"/>
      </rPr>
      <t>руб.</t>
    </r>
    <r>
      <rPr>
        <sz val="14"/>
        <color theme="1"/>
        <rFont val="Times New Roman"/>
        <family val="1"/>
        <charset val="204"/>
      </rPr>
      <t xml:space="preserve"> (без учета НДС)</t>
    </r>
  </si>
  <si>
    <t>Декларация на товары с доп. листами (номер,дата) /  Заявление о ввозе товаров и уплате косвенных налогов (номер, дата)</t>
  </si>
  <si>
    <t>Артикул продукции/серийный номер</t>
  </si>
  <si>
    <t>**************</t>
  </si>
  <si>
    <t>Коэффициент эффективности использования российского перевозчика</t>
  </si>
  <si>
    <t>воздух</t>
  </si>
  <si>
    <t>Код            ТН ВЭД ЕАЭС</t>
  </si>
  <si>
    <t>Коды ТН ВЭД ЕАЭС перевозимой продукции</t>
  </si>
  <si>
    <t xml:space="preserve">РЕЕСТР ПРЕДОСТАВЛЯЕМЫХ ДОКУМЕНТОВ ДЛЯ ЛОГИСТИЧЕСКИХ СУБСИДИЙ </t>
  </si>
  <si>
    <t xml:space="preserve">Заключение МИНПРОМТОРГА о подтверждении производства продукции требованиям ПП РФ 
от 17.07.2015 г. № 719                                                      </t>
  </si>
  <si>
    <r>
      <t xml:space="preserve">Реквизиты документа (-ов) - №, дата. </t>
    </r>
    <r>
      <rPr>
        <b/>
        <sz val="14"/>
        <color rgb="FFFF0000"/>
        <rFont val="Times New Roman"/>
        <family val="1"/>
        <charset val="204"/>
      </rPr>
      <t>В ячейке указываются реквизиты документа в зависимости от вида транспорта</t>
    </r>
  </si>
  <si>
    <t>Наименование продукции</t>
  </si>
  <si>
    <t>Реквизиты акта выполненных работ по услугам на перевозку ж/д/авто/водным/воздушным видами транспорта</t>
  </si>
  <si>
    <t>Номер транспортного средства/вагона/ судна</t>
  </si>
  <si>
    <r>
      <t xml:space="preserve">В случае использования  организацией  услуг российского перевозчика, использующего виды транспорта </t>
    </r>
    <r>
      <rPr>
        <b/>
        <sz val="14"/>
        <color rgb="FFFF0000"/>
        <rFont val="Times New Roman"/>
        <family val="1"/>
        <charset val="204"/>
      </rPr>
      <t xml:space="preserve">кроме ж/д и самохода </t>
    </r>
    <r>
      <rPr>
        <b/>
        <sz val="14"/>
        <rFont val="Times New Roman"/>
        <family val="1"/>
        <charset val="204"/>
      </rPr>
      <t>(</t>
    </r>
    <r>
      <rPr>
        <sz val="14"/>
        <color theme="1"/>
        <rFont val="Times New Roman"/>
        <family val="1"/>
        <charset val="204"/>
      </rPr>
      <t xml:space="preserve">автомобильный и (или) водный, и (или) воздушный транспорт) при транспортировке продукции применяется значение данного коэффициента </t>
    </r>
    <r>
      <rPr>
        <u/>
        <sz val="14"/>
        <color theme="1"/>
        <rFont val="Times New Roman"/>
        <family val="1"/>
        <charset val="204"/>
      </rPr>
      <t>1,05</t>
    </r>
    <r>
      <rPr>
        <sz val="14"/>
        <color theme="1"/>
        <rFont val="Times New Roman"/>
        <family val="1"/>
        <charset val="204"/>
      </rPr>
      <t>; в случае неиспользования применяется значение</t>
    </r>
    <r>
      <rPr>
        <u/>
        <sz val="14"/>
        <color theme="1"/>
        <rFont val="Times New Roman"/>
        <family val="1"/>
        <charset val="204"/>
      </rPr>
      <t xml:space="preserve"> 1.</t>
    </r>
  </si>
  <si>
    <r>
      <t xml:space="preserve">Применяется в случае, если не все коды ТН ВЭД ЕАЭС одной поставки входят в Приказ Минпромторга России от 29_03_2019 N 1021 (за исключением кодов для целей реализации инвестиционного финансирования). </t>
    </r>
    <r>
      <rPr>
        <b/>
        <sz val="14"/>
        <color rgb="FFFF0000"/>
        <rFont val="Times New Roman"/>
        <family val="1"/>
        <charset val="204"/>
      </rPr>
      <t>Значение изменяется пропорционально массе нетто перевозимого груза или количеству мест. Во всех остальных случаях применяется значение "100";</t>
    </r>
  </si>
  <si>
    <r>
      <t>Стоимость отгруженной продукции</t>
    </r>
    <r>
      <rPr>
        <b/>
        <sz val="14"/>
        <color theme="1"/>
        <rFont val="Times New Roman"/>
        <family val="1"/>
        <charset val="204"/>
      </rPr>
      <t xml:space="preserve"> в текущем году</t>
    </r>
    <r>
      <rPr>
        <sz val="14"/>
        <color theme="1"/>
        <rFont val="Times New Roman"/>
        <family val="1"/>
        <charset val="204"/>
      </rPr>
      <t>, руб.</t>
    </r>
  </si>
  <si>
    <r>
      <t xml:space="preserve">Объем отгруженной продукции в стоимостном выражении в рублях </t>
    </r>
    <r>
      <rPr>
        <b/>
        <sz val="14"/>
        <color rgb="FFFF0000"/>
        <rFont val="Times New Roman"/>
        <family val="1"/>
        <charset val="204"/>
      </rPr>
      <t>по ГТД</t>
    </r>
    <r>
      <rPr>
        <sz val="14"/>
        <color theme="1"/>
        <rFont val="Times New Roman"/>
        <family val="1"/>
        <charset val="204"/>
      </rPr>
      <t xml:space="preserve">. В случае, когда стоимость отгруженной продукции выставлена покупателю в валюте, то использовать </t>
    </r>
    <r>
      <rPr>
        <u/>
        <sz val="14"/>
        <color rgb="FFFF0000"/>
        <rFont val="Times New Roman"/>
        <family val="1"/>
        <charset val="204"/>
      </rPr>
      <t>курс на дату ГТД</t>
    </r>
    <r>
      <rPr>
        <sz val="14"/>
        <color theme="1"/>
        <rFont val="Times New Roman"/>
        <family val="1"/>
        <charset val="204"/>
      </rPr>
      <t xml:space="preserve">. </t>
    </r>
    <r>
      <rPr>
        <b/>
        <u/>
        <sz val="14"/>
        <color rgb="FFFF0000"/>
        <rFont val="Times New Roman"/>
        <family val="1"/>
        <charset val="204"/>
      </rPr>
      <t>Для мультимодальных перевозок</t>
    </r>
    <r>
      <rPr>
        <b/>
        <sz val="14"/>
        <color rgb="FFFF0000"/>
        <rFont val="Times New Roman"/>
        <family val="1"/>
        <charset val="204"/>
      </rPr>
      <t xml:space="preserve"> стоимость отгруженной продукции указывать только в одном из видов транспорта (в первом в цепочке отправки), а в остальных просто писать "ссылка на строку ___"</t>
    </r>
  </si>
  <si>
    <t>жд</t>
  </si>
  <si>
    <t>колич. вагонов (для ж/д), тягачей, контейнеров, км, единиц продукции; кг, дней (для воздушного); карат, унций (для спец. перевозчика)</t>
  </si>
  <si>
    <t>Республика Беларусь</t>
  </si>
  <si>
    <t>Китай</t>
  </si>
  <si>
    <r>
      <t>Страна экспорта</t>
    </r>
    <r>
      <rPr>
        <b/>
        <sz val="14"/>
        <color rgb="FFFF0000"/>
        <rFont val="Times New Roman"/>
        <family val="1"/>
        <charset val="204"/>
      </rPr>
      <t>*</t>
    </r>
  </si>
  <si>
    <t>**** от **.**.20**</t>
  </si>
  <si>
    <t xml:space="preserve"> **** от **.**.20**</t>
  </si>
  <si>
    <r>
      <t>Внешнеторговый Договор поставки (номер, дата)</t>
    </r>
    <r>
      <rPr>
        <b/>
        <sz val="14"/>
        <color rgb="FFFF0000"/>
        <rFont val="Times New Roman"/>
        <family val="1"/>
        <charset val="204"/>
      </rPr>
      <t>**</t>
    </r>
  </si>
  <si>
    <r>
      <t>Договор с транспортно-экспедиционной компанией (номер, дата)</t>
    </r>
    <r>
      <rPr>
        <b/>
        <sz val="14"/>
        <color rgb="FFFF0000"/>
        <rFont val="Times New Roman"/>
        <family val="1"/>
        <charset val="204"/>
      </rPr>
      <t>**</t>
    </r>
  </si>
  <si>
    <r>
      <t xml:space="preserve"> Счет (номер, дата)/</t>
    </r>
    <r>
      <rPr>
        <b/>
        <sz val="14"/>
        <color rgb="FFFF0000"/>
        <rFont val="Times New Roman"/>
        <family val="1"/>
        <charset val="204"/>
      </rPr>
      <t>**</t>
    </r>
  </si>
  <si>
    <r>
      <t>Акт выполненных работ (услуг) (номер, дата)</t>
    </r>
    <r>
      <rPr>
        <b/>
        <sz val="14"/>
        <color rgb="FFFF0000"/>
        <rFont val="Times New Roman"/>
        <family val="1"/>
        <charset val="204"/>
      </rPr>
      <t>**</t>
    </r>
  </si>
  <si>
    <r>
      <t>Платежное поручение  с привязкой к Акту выполненных работ (услуг) (номер, дата)</t>
    </r>
    <r>
      <rPr>
        <b/>
        <sz val="14"/>
        <color rgb="FFFF0000"/>
        <rFont val="Times New Roman"/>
        <family val="1"/>
        <charset val="204"/>
      </rPr>
      <t>**</t>
    </r>
  </si>
  <si>
    <r>
      <t>Транспортная накладная/ТТН/CMR/ жд накладная/ коносамент/
авианакладная 
(номер, дата)</t>
    </r>
    <r>
      <rPr>
        <b/>
        <sz val="14"/>
        <color rgb="FFFF0000"/>
        <rFont val="Times New Roman"/>
        <family val="1"/>
        <charset val="204"/>
      </rPr>
      <t>**</t>
    </r>
  </si>
  <si>
    <t>Франция</t>
  </si>
  <si>
    <r>
      <t>Сумма затрат (в валюте по выставленному счету)</t>
    </r>
    <r>
      <rPr>
        <sz val="14"/>
        <color rgb="FFFF0000"/>
        <rFont val="Times New Roman"/>
        <family val="1"/>
        <charset val="204"/>
      </rPr>
      <t>***</t>
    </r>
  </si>
  <si>
    <r>
      <t>Процент по кодам ТН ВЭД ЕАЭС</t>
    </r>
    <r>
      <rPr>
        <sz val="14"/>
        <color rgb="FFFF0000"/>
        <rFont val="Times New Roman"/>
        <family val="1"/>
        <charset val="204"/>
      </rPr>
      <t>****</t>
    </r>
  </si>
  <si>
    <r>
      <t>Предельные размеры субсидии</t>
    </r>
    <r>
      <rPr>
        <b/>
        <sz val="14"/>
        <color rgb="FFFF0000"/>
        <rFont val="Times New Roman"/>
        <family val="1"/>
        <charset val="204"/>
      </rPr>
      <t>*****</t>
    </r>
  </si>
  <si>
    <r>
      <rPr>
        <sz val="20"/>
        <color rgb="FFFF0000"/>
        <rFont val="Times New Roman"/>
        <family val="1"/>
        <charset val="204"/>
      </rPr>
      <t>***</t>
    </r>
    <r>
      <rPr>
        <sz val="20"/>
        <color theme="1"/>
        <rFont val="Times New Roman"/>
        <family val="1"/>
        <charset val="204"/>
      </rPr>
      <t xml:space="preserve"> - Если счет выставлен в рублях, то в графах 16, 17, 18 ставить значение "0". Если счет выставлен в USD/Euro, то в графе 15 использовать значение "0";</t>
    </r>
  </si>
  <si>
    <r>
      <rPr>
        <sz val="20"/>
        <color rgb="FFFF0000"/>
        <rFont val="Times New Roman"/>
        <family val="1"/>
        <charset val="204"/>
      </rPr>
      <t>****</t>
    </r>
    <r>
      <rPr>
        <sz val="20"/>
        <color theme="1"/>
        <rFont val="Times New Roman"/>
        <family val="1"/>
        <charset val="204"/>
      </rPr>
      <t xml:space="preserve"> - Применяется в случае, если не все коды ТН ВЭД одной поставки входят в Приказ Минпромторга РФ от ________ № _______ . Во всех остальных случаях применяется значение "100";</t>
    </r>
  </si>
  <si>
    <r>
      <rPr>
        <sz val="20"/>
        <color rgb="FFFF0000"/>
        <rFont val="Times New Roman"/>
        <family val="1"/>
        <charset val="204"/>
      </rPr>
      <t>*****</t>
    </r>
    <r>
      <rPr>
        <sz val="20"/>
        <color theme="1"/>
        <rFont val="Times New Roman"/>
        <family val="1"/>
        <charset val="204"/>
      </rPr>
      <t xml:space="preserve"> Графы заполняются в соответствии с лимитами, указанными в Приложении № 1 к Правилам, утв. Постановлением Правительства РФ № 496 по каждому виду транспорта и в зависимости от вида продукции, а также (для воздушного транспорта), в зависимости от вида затрат, на услуги, связанные с транспортировкой. Для водного транспорта в графе 27 ставится значение "1". Для воздушного транспорта в графе 27 ставится значение "1". </t>
    </r>
  </si>
  <si>
    <t>ПОЯСНЕНИЯ</t>
  </si>
  <si>
    <r>
      <rPr>
        <sz val="20"/>
        <color rgb="FFFF0000"/>
        <rFont val="Times New Roman"/>
        <family val="1"/>
        <charset val="204"/>
      </rPr>
      <t>**</t>
    </r>
    <r>
      <rPr>
        <sz val="20"/>
        <color theme="1"/>
        <rFont val="Times New Roman"/>
        <family val="1"/>
        <charset val="204"/>
      </rPr>
      <t xml:space="preserve"> - Указывается в формате **** от **.**.20**, где **** - номер ВТ Контракта/ГТД/Накладной/Счета/Акта выполненных работ/Платежного поручения </t>
    </r>
    <r>
      <rPr>
        <b/>
        <u/>
        <sz val="20"/>
        <rFont val="Times New Roman"/>
        <family val="1"/>
        <charset val="204"/>
      </rPr>
      <t>без знака №</t>
    </r>
    <r>
      <rPr>
        <sz val="20"/>
        <rFont val="Times New Roman"/>
        <family val="1"/>
        <charset val="204"/>
      </rPr>
      <t xml:space="preserve">; **.**.20** - формат даты ВТ Контракта/ГТД/Счета/Накладной/Акта выполненных работ/Платежного поручения. Одинаковые ячейки </t>
    </r>
    <r>
      <rPr>
        <b/>
        <sz val="20"/>
        <rFont val="Times New Roman"/>
        <family val="1"/>
        <charset val="204"/>
      </rPr>
      <t>не объединяются;</t>
    </r>
  </si>
  <si>
    <r>
      <rPr>
        <sz val="20"/>
        <color rgb="FFFF0000"/>
        <rFont val="Times New Roman"/>
        <family val="1"/>
        <charset val="204"/>
      </rPr>
      <t>*</t>
    </r>
    <r>
      <rPr>
        <sz val="20"/>
        <color theme="1"/>
        <rFont val="Times New Roman"/>
        <family val="1"/>
        <charset val="204"/>
      </rPr>
      <t xml:space="preserve"> - Под страной экспорта понимается страна, </t>
    </r>
    <r>
      <rPr>
        <b/>
        <sz val="20"/>
        <color theme="1"/>
        <rFont val="Times New Roman"/>
        <family val="1"/>
        <charset val="204"/>
      </rPr>
      <t>куда</t>
    </r>
    <r>
      <rPr>
        <sz val="20"/>
        <color theme="1"/>
        <rFont val="Times New Roman"/>
        <family val="1"/>
        <charset val="204"/>
      </rPr>
      <t xml:space="preserve"> осуществляется поставка товара. Страна экспорта указывается в каждой строке, одинаковые ячейки </t>
    </r>
    <r>
      <rPr>
        <b/>
        <sz val="20"/>
        <color theme="1"/>
        <rFont val="Times New Roman"/>
        <family val="1"/>
        <charset val="204"/>
      </rPr>
      <t>не объединяются;</t>
    </r>
  </si>
  <si>
    <r>
      <t xml:space="preserve">Указывается сумма затрат по акту выполненных работ. </t>
    </r>
    <r>
      <rPr>
        <b/>
        <u/>
        <sz val="14"/>
        <color rgb="FFFF0000"/>
        <rFont val="Times New Roman"/>
        <family val="1"/>
        <charset val="204"/>
      </rPr>
      <t>Если счет выставлен в рублях</t>
    </r>
    <r>
      <rPr>
        <b/>
        <sz val="14"/>
        <color rgb="FFFF0000"/>
        <rFont val="Times New Roman"/>
        <family val="1"/>
        <charset val="204"/>
      </rPr>
      <t xml:space="preserve">, то в графах 18, 19, 20 ставить значение "0". </t>
    </r>
    <r>
      <rPr>
        <b/>
        <u/>
        <sz val="14"/>
        <color rgb="FFFF0000"/>
        <rFont val="Times New Roman"/>
        <family val="1"/>
        <charset val="204"/>
      </rPr>
      <t>Если счет выставлен в USD/Euro</t>
    </r>
    <r>
      <rPr>
        <b/>
        <sz val="14"/>
        <color rgb="FFFF0000"/>
        <rFont val="Times New Roman"/>
        <family val="1"/>
        <charset val="204"/>
      </rPr>
      <t xml:space="preserve">, то в графе 17 использовать значение "0".  Затраты указываются без НДС. </t>
    </r>
  </si>
  <si>
    <r>
      <t xml:space="preserve">Курс валюты </t>
    </r>
    <r>
      <rPr>
        <u/>
        <sz val="14"/>
        <color theme="1"/>
        <rFont val="Times New Roman"/>
        <family val="1"/>
        <charset val="204"/>
      </rPr>
      <t>на дату осуществления платежа</t>
    </r>
    <r>
      <rPr>
        <sz val="14"/>
        <color theme="1"/>
        <rFont val="Times New Roman"/>
        <family val="1"/>
        <charset val="204"/>
      </rPr>
      <t xml:space="preserve"> из официального источника (архив курсов валют с сайта ЦБ РФ). </t>
    </r>
    <r>
      <rPr>
        <b/>
        <sz val="14"/>
        <color rgb="FFFF0000"/>
        <rFont val="Times New Roman"/>
        <family val="1"/>
        <charset val="204"/>
      </rPr>
      <t>Применяется курс с четыремя знаками после запятой.</t>
    </r>
  </si>
  <si>
    <r>
      <t xml:space="preserve">В соответствии с Приложением № 1 к ПР РФ         № 496.                                                                  Для водного транспорта в графе 27 ставится значение "1". Для воздушного транспорта в графе 27 ставится значение "1"; </t>
    </r>
    <r>
      <rPr>
        <b/>
        <sz val="14"/>
        <color rgb="FFFF0000"/>
        <rFont val="Times New Roman"/>
        <family val="1"/>
        <charset val="204"/>
      </rPr>
      <t>Указаны примеры лимитов затрат по различным видам транспорта</t>
    </r>
  </si>
  <si>
    <t>Проверка соответствия предельным затратам в размере
 &lt; 11% (&lt;13%)</t>
  </si>
  <si>
    <t>РАСЧЕТ ЛОГИСТИЧЕСКИХ СУБСИДИЙ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</si>
</sst>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0"/>
  </numFmts>
  <fonts count="26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Arial Cyr"/>
      <family val="2"/>
      <charset val="204"/>
    </font>
    <font>
      <b/>
      <sz val="1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Arial Cyr"/>
      <family val="2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6F9F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ill="1"/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4" fillId="0" borderId="50" xfId="1" applyFont="1" applyFill="1" applyBorder="1" applyAlignment="1">
      <alignment horizontal="right" vertical="center" wrapText="1" indent="1"/>
    </xf>
    <xf numFmtId="164" fontId="4" fillId="0" borderId="45" xfId="1" applyFont="1" applyFill="1" applyBorder="1" applyAlignment="1">
      <alignment horizontal="right" vertical="center" wrapText="1" indent="1"/>
    </xf>
    <xf numFmtId="164" fontId="4" fillId="0" borderId="46" xfId="1" applyFont="1" applyFill="1" applyBorder="1" applyAlignment="1">
      <alignment horizontal="right" vertical="center" wrapText="1" indent="1"/>
    </xf>
    <xf numFmtId="164" fontId="4" fillId="0" borderId="51" xfId="1" applyFont="1" applyFill="1" applyBorder="1" applyAlignment="1">
      <alignment horizontal="right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3" fontId="4" fillId="2" borderId="41" xfId="0" applyNumberFormat="1" applyFont="1" applyFill="1" applyBorder="1" applyAlignment="1">
      <alignment horizontal="center" vertical="center" wrapText="1"/>
    </xf>
    <xf numFmtId="3" fontId="4" fillId="2" borderId="4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164" fontId="4" fillId="0" borderId="44" xfId="1" applyFont="1" applyFill="1" applyBorder="1" applyAlignment="1">
      <alignment horizontal="right" vertical="center" wrapText="1" indent="1"/>
    </xf>
    <xf numFmtId="3" fontId="4" fillId="0" borderId="28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1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4" borderId="28" xfId="0" applyFont="1" applyFill="1" applyBorder="1" applyAlignment="1">
      <alignment horizontal="center" vertical="center" wrapText="1"/>
    </xf>
    <xf numFmtId="164" fontId="2" fillId="4" borderId="28" xfId="1" applyFont="1" applyFill="1" applyBorder="1" applyAlignment="1">
      <alignment horizontal="right" vertical="center" wrapText="1" indent="1"/>
    </xf>
    <xf numFmtId="164" fontId="2" fillId="4" borderId="20" xfId="1" applyFont="1" applyFill="1" applyBorder="1" applyAlignment="1">
      <alignment horizontal="right" vertical="center" wrapText="1" indent="1"/>
    </xf>
    <xf numFmtId="164" fontId="2" fillId="4" borderId="9" xfId="1" applyFont="1" applyFill="1" applyBorder="1" applyAlignment="1">
      <alignment horizontal="right" vertical="center" wrapText="1" indent="1"/>
    </xf>
    <xf numFmtId="164" fontId="2" fillId="4" borderId="5" xfId="1" applyFont="1" applyFill="1" applyBorder="1" applyAlignment="1">
      <alignment horizontal="right" vertical="center" wrapText="1" indent="1"/>
    </xf>
    <xf numFmtId="164" fontId="2" fillId="4" borderId="25" xfId="1" applyFont="1" applyFill="1" applyBorder="1" applyAlignment="1">
      <alignment horizontal="right" vertical="center" wrapText="1" indent="1"/>
    </xf>
    <xf numFmtId="164" fontId="2" fillId="4" borderId="26" xfId="0" applyNumberFormat="1" applyFont="1" applyFill="1" applyBorder="1" applyAlignment="1">
      <alignment horizontal="center" vertical="center" wrapText="1"/>
    </xf>
    <xf numFmtId="3" fontId="2" fillId="4" borderId="26" xfId="0" applyNumberFormat="1" applyFont="1" applyFill="1" applyBorder="1" applyAlignment="1">
      <alignment horizontal="center" vertical="center" wrapText="1"/>
    </xf>
    <xf numFmtId="3" fontId="2" fillId="4" borderId="14" xfId="0" applyNumberFormat="1" applyFont="1" applyFill="1" applyBorder="1" applyAlignment="1">
      <alignment horizontal="center" vertical="center" wrapText="1"/>
    </xf>
    <xf numFmtId="3" fontId="2" fillId="4" borderId="43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13" xfId="0" applyNumberFormat="1" applyFont="1" applyFill="1" applyBorder="1" applyAlignment="1">
      <alignment horizontal="center" vertical="center" wrapText="1"/>
    </xf>
    <xf numFmtId="164" fontId="2" fillId="4" borderId="35" xfId="1" applyFont="1" applyFill="1" applyBorder="1" applyAlignment="1">
      <alignment horizontal="right" vertical="center" wrapText="1" indent="1"/>
    </xf>
    <xf numFmtId="164" fontId="2" fillId="4" borderId="36" xfId="1" applyFont="1" applyFill="1" applyBorder="1" applyAlignment="1">
      <alignment horizontal="right" vertical="center" wrapText="1" indent="1"/>
    </xf>
    <xf numFmtId="164" fontId="2" fillId="4" borderId="37" xfId="1" applyFont="1" applyFill="1" applyBorder="1" applyAlignment="1">
      <alignment horizontal="right" vertical="center" wrapText="1" indent="1"/>
    </xf>
    <xf numFmtId="164" fontId="2" fillId="4" borderId="34" xfId="1" applyFont="1" applyFill="1" applyBorder="1" applyAlignment="1">
      <alignment horizontal="right" vertical="center" wrapText="1" indent="1"/>
    </xf>
    <xf numFmtId="3" fontId="2" fillId="3" borderId="0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165" fontId="4" fillId="0" borderId="28" xfId="0" applyNumberFormat="1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vertical="top" wrapText="1"/>
    </xf>
    <xf numFmtId="0" fontId="5" fillId="3" borderId="39" xfId="0" applyFont="1" applyFill="1" applyBorder="1" applyAlignment="1">
      <alignment vertical="top" wrapText="1"/>
    </xf>
    <xf numFmtId="164" fontId="14" fillId="4" borderId="24" xfId="0" applyNumberFormat="1" applyFont="1" applyFill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Border="1"/>
    <xf numFmtId="0" fontId="2" fillId="2" borderId="47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164" fontId="2" fillId="5" borderId="56" xfId="1" applyFont="1" applyFill="1" applyBorder="1" applyAlignment="1">
      <alignment horizontal="center" vertical="center" wrapText="1"/>
    </xf>
    <xf numFmtId="164" fontId="2" fillId="5" borderId="59" xfId="1" applyFont="1" applyFill="1" applyBorder="1" applyAlignment="1">
      <alignment horizontal="right" vertical="center" wrapText="1" indent="1"/>
    </xf>
    <xf numFmtId="164" fontId="2" fillId="0" borderId="60" xfId="1" applyFont="1" applyFill="1" applyBorder="1" applyAlignment="1">
      <alignment horizontal="center" vertical="center" wrapText="1"/>
    </xf>
    <xf numFmtId="164" fontId="2" fillId="0" borderId="61" xfId="1" applyFont="1" applyFill="1" applyBorder="1" applyAlignment="1">
      <alignment horizontal="center" vertical="center" wrapText="1"/>
    </xf>
    <xf numFmtId="164" fontId="2" fillId="0" borderId="62" xfId="1" applyFont="1" applyFill="1" applyBorder="1" applyAlignment="1">
      <alignment horizontal="center" vertical="center" wrapText="1"/>
    </xf>
    <xf numFmtId="164" fontId="2" fillId="0" borderId="38" xfId="1" applyFont="1" applyFill="1" applyBorder="1" applyAlignment="1">
      <alignment horizontal="center" vertical="center" wrapText="1"/>
    </xf>
    <xf numFmtId="9" fontId="2" fillId="5" borderId="63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0" fillId="0" borderId="32" xfId="0" applyBorder="1" applyAlignment="1"/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top" wrapText="1"/>
    </xf>
    <xf numFmtId="0" fontId="5" fillId="3" borderId="32" xfId="0" applyFont="1" applyFill="1" applyBorder="1" applyAlignment="1">
      <alignment horizontal="center" vertical="top" wrapText="1"/>
    </xf>
    <xf numFmtId="0" fontId="6" fillId="0" borderId="38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3" fontId="2" fillId="4" borderId="20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textRotation="90"/>
    </xf>
    <xf numFmtId="0" fontId="13" fillId="0" borderId="23" xfId="0" applyFont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EBF1DE"/>
      <color rgb="FFE6F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6"/>
  <sheetViews>
    <sheetView tabSelected="1" zoomScale="50" zoomScaleNormal="50" workbookViewId="0">
      <selection activeCell="AJ1" sqref="AJ1"/>
    </sheetView>
  </sheetViews>
  <sheetFormatPr defaultColWidth="8.85546875" defaultRowHeight="12.75" x14ac:dyDescent="0.2"/>
  <cols>
    <col min="1" max="1" width="8.28515625" customWidth="1"/>
    <col min="2" max="2" width="37.28515625" customWidth="1"/>
    <col min="3" max="3" width="40.7109375" customWidth="1"/>
    <col min="4" max="4" width="33.42578125" customWidth="1"/>
    <col min="5" max="6" width="50.7109375" customWidth="1"/>
    <col min="7" max="7" width="31.5703125" customWidth="1"/>
    <col min="8" max="8" width="31.7109375" customWidth="1"/>
    <col min="9" max="9" width="41.28515625" customWidth="1"/>
    <col min="10" max="10" width="32.140625" customWidth="1"/>
    <col min="11" max="11" width="28.140625" customWidth="1"/>
    <col min="12" max="12" width="12.85546875" customWidth="1"/>
    <col min="13" max="13" width="16.42578125" customWidth="1"/>
    <col min="14" max="14" width="19" customWidth="1"/>
    <col min="15" max="15" width="21.42578125" customWidth="1"/>
    <col min="16" max="16" width="20.28515625" customWidth="1"/>
    <col min="17" max="17" width="20.7109375" customWidth="1"/>
    <col min="18" max="18" width="19" customWidth="1"/>
    <col min="19" max="19" width="23.28515625" customWidth="1"/>
    <col min="20" max="20" width="28.7109375" customWidth="1"/>
    <col min="21" max="21" width="20.5703125" customWidth="1"/>
    <col min="22" max="22" width="30.28515625" customWidth="1"/>
    <col min="23" max="23" width="24.7109375" customWidth="1"/>
    <col min="24" max="24" width="19.7109375" customWidth="1"/>
    <col min="25" max="25" width="19.140625" customWidth="1"/>
    <col min="26" max="26" width="20" customWidth="1"/>
    <col min="27" max="27" width="21.28515625" customWidth="1"/>
    <col min="28" max="28" width="29.5703125" customWidth="1"/>
    <col min="29" max="29" width="21" customWidth="1"/>
    <col min="30" max="30" width="20.42578125" customWidth="1"/>
    <col min="31" max="31" width="28.85546875" style="19" customWidth="1"/>
    <col min="32" max="90" width="8.85546875" style="19"/>
  </cols>
  <sheetData>
    <row r="1" spans="1:91" s="1" customFormat="1" ht="42" customHeight="1" thickBot="1" x14ac:dyDescent="0.35">
      <c r="A1" s="117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  <c r="O1" s="113" t="s">
        <v>77</v>
      </c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5"/>
      <c r="AD1" s="115"/>
      <c r="AE1" s="116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1:91" s="1" customFormat="1" ht="46.5" customHeight="1" thickBot="1" x14ac:dyDescent="0.35">
      <c r="A2" s="5"/>
      <c r="B2" s="6"/>
      <c r="C2" s="129" t="s">
        <v>0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122" t="s">
        <v>64</v>
      </c>
      <c r="P2" s="123"/>
      <c r="Q2" s="124"/>
      <c r="R2" s="125" t="s">
        <v>8</v>
      </c>
      <c r="S2" s="127" t="s">
        <v>32</v>
      </c>
      <c r="T2" s="127" t="s">
        <v>34</v>
      </c>
      <c r="U2" s="127" t="s">
        <v>36</v>
      </c>
      <c r="V2" s="123" t="s">
        <v>12</v>
      </c>
      <c r="W2" s="123" t="s">
        <v>65</v>
      </c>
      <c r="X2" s="133" t="s">
        <v>13</v>
      </c>
      <c r="Y2" s="135" t="s">
        <v>66</v>
      </c>
      <c r="Z2" s="136"/>
      <c r="AA2" s="136"/>
      <c r="AB2" s="136"/>
      <c r="AC2" s="122" t="s">
        <v>48</v>
      </c>
      <c r="AD2" s="124" t="s">
        <v>76</v>
      </c>
      <c r="AE2" s="143" t="s">
        <v>15</v>
      </c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1" s="2" customFormat="1" ht="207" thickBot="1" x14ac:dyDescent="0.25">
      <c r="A3" s="52" t="s">
        <v>1</v>
      </c>
      <c r="B3" s="48" t="s">
        <v>54</v>
      </c>
      <c r="C3" s="48" t="s">
        <v>57</v>
      </c>
      <c r="D3" s="48" t="s">
        <v>58</v>
      </c>
      <c r="E3" s="48" t="s">
        <v>41</v>
      </c>
      <c r="F3" s="48" t="s">
        <v>33</v>
      </c>
      <c r="G3" s="48" t="s">
        <v>62</v>
      </c>
      <c r="H3" s="49" t="s">
        <v>45</v>
      </c>
      <c r="I3" s="48" t="s">
        <v>59</v>
      </c>
      <c r="J3" s="50" t="s">
        <v>60</v>
      </c>
      <c r="K3" s="50" t="s">
        <v>61</v>
      </c>
      <c r="L3" s="51" t="s">
        <v>18</v>
      </c>
      <c r="M3" s="51" t="s">
        <v>38</v>
      </c>
      <c r="N3" s="51" t="s">
        <v>43</v>
      </c>
      <c r="O3" s="53" t="s">
        <v>2</v>
      </c>
      <c r="P3" s="54" t="s">
        <v>9</v>
      </c>
      <c r="Q3" s="55" t="s">
        <v>10</v>
      </c>
      <c r="R3" s="126"/>
      <c r="S3" s="128"/>
      <c r="T3" s="128"/>
      <c r="U3" s="141"/>
      <c r="V3" s="132"/>
      <c r="W3" s="132"/>
      <c r="X3" s="134"/>
      <c r="Y3" s="32" t="s">
        <v>14</v>
      </c>
      <c r="Z3" s="33" t="s">
        <v>51</v>
      </c>
      <c r="AA3" s="33" t="s">
        <v>3</v>
      </c>
      <c r="AB3" s="34" t="s">
        <v>30</v>
      </c>
      <c r="AC3" s="145"/>
      <c r="AD3" s="146"/>
      <c r="AE3" s="144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</row>
    <row r="4" spans="1:91" s="2" customFormat="1" ht="29.25" customHeight="1" thickBot="1" x14ac:dyDescent="0.25">
      <c r="A4" s="63">
        <v>1</v>
      </c>
      <c r="B4" s="62">
        <v>2</v>
      </c>
      <c r="C4" s="62">
        <v>3</v>
      </c>
      <c r="D4" s="62">
        <v>4</v>
      </c>
      <c r="E4" s="62">
        <v>5</v>
      </c>
      <c r="F4" s="62">
        <v>6</v>
      </c>
      <c r="G4" s="62">
        <v>7</v>
      </c>
      <c r="H4" s="62">
        <f>G4+1</f>
        <v>8</v>
      </c>
      <c r="I4" s="62">
        <f t="shared" ref="I4:AC4" si="0">H4+1</f>
        <v>9</v>
      </c>
      <c r="J4" s="62">
        <f t="shared" si="0"/>
        <v>10</v>
      </c>
      <c r="K4" s="62">
        <f t="shared" si="0"/>
        <v>11</v>
      </c>
      <c r="L4" s="62">
        <f t="shared" si="0"/>
        <v>12</v>
      </c>
      <c r="M4" s="62">
        <f t="shared" si="0"/>
        <v>13</v>
      </c>
      <c r="N4" s="62">
        <f t="shared" si="0"/>
        <v>14</v>
      </c>
      <c r="O4" s="62">
        <f t="shared" si="0"/>
        <v>15</v>
      </c>
      <c r="P4" s="62">
        <f t="shared" si="0"/>
        <v>16</v>
      </c>
      <c r="Q4" s="62">
        <f t="shared" si="0"/>
        <v>17</v>
      </c>
      <c r="R4" s="62">
        <f t="shared" si="0"/>
        <v>18</v>
      </c>
      <c r="S4" s="62">
        <f t="shared" si="0"/>
        <v>19</v>
      </c>
      <c r="T4" s="62">
        <f t="shared" si="0"/>
        <v>20</v>
      </c>
      <c r="U4" s="62">
        <f t="shared" si="0"/>
        <v>21</v>
      </c>
      <c r="V4" s="62">
        <f t="shared" si="0"/>
        <v>22</v>
      </c>
      <c r="W4" s="62">
        <f t="shared" si="0"/>
        <v>23</v>
      </c>
      <c r="X4" s="62">
        <f t="shared" si="0"/>
        <v>24</v>
      </c>
      <c r="Y4" s="62">
        <f t="shared" si="0"/>
        <v>25</v>
      </c>
      <c r="Z4" s="62">
        <f t="shared" si="0"/>
        <v>26</v>
      </c>
      <c r="AA4" s="62">
        <f t="shared" si="0"/>
        <v>27</v>
      </c>
      <c r="AB4" s="62">
        <f t="shared" si="0"/>
        <v>28</v>
      </c>
      <c r="AC4" s="101">
        <f t="shared" si="0"/>
        <v>29</v>
      </c>
      <c r="AD4" s="100">
        <f t="shared" ref="AD4:AE4" si="1">AC4+1</f>
        <v>30</v>
      </c>
      <c r="AE4" s="102">
        <f t="shared" si="1"/>
        <v>31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</row>
    <row r="5" spans="1:91" s="11" customFormat="1" ht="18.75" customHeight="1" x14ac:dyDescent="0.3">
      <c r="A5" s="56">
        <v>1</v>
      </c>
      <c r="B5" s="91" t="s">
        <v>52</v>
      </c>
      <c r="C5" s="91" t="s">
        <v>55</v>
      </c>
      <c r="D5" s="92" t="s">
        <v>56</v>
      </c>
      <c r="E5" s="20"/>
      <c r="F5" s="20">
        <v>0</v>
      </c>
      <c r="G5" s="20" t="s">
        <v>11</v>
      </c>
      <c r="H5" s="57"/>
      <c r="I5" s="93" t="s">
        <v>55</v>
      </c>
      <c r="J5" s="94" t="s">
        <v>55</v>
      </c>
      <c r="K5" s="94" t="s">
        <v>55</v>
      </c>
      <c r="L5" s="58" t="s">
        <v>5</v>
      </c>
      <c r="M5" s="58"/>
      <c r="N5" s="56"/>
      <c r="O5" s="59">
        <v>0</v>
      </c>
      <c r="P5" s="60">
        <v>0</v>
      </c>
      <c r="Q5" s="60">
        <v>0</v>
      </c>
      <c r="R5" s="87">
        <v>0</v>
      </c>
      <c r="S5" s="69">
        <f>O5+P5*R5+Q5*R5</f>
        <v>0</v>
      </c>
      <c r="T5" s="20" t="s">
        <v>35</v>
      </c>
      <c r="U5" s="86">
        <v>1</v>
      </c>
      <c r="V5" s="68">
        <v>0.8</v>
      </c>
      <c r="W5" s="20">
        <v>100</v>
      </c>
      <c r="X5" s="74">
        <f>S5*U5*V5*W5/100</f>
        <v>0</v>
      </c>
      <c r="Y5" s="61">
        <v>160000</v>
      </c>
      <c r="Z5" s="20">
        <v>20</v>
      </c>
      <c r="AA5" s="20">
        <v>1</v>
      </c>
      <c r="AB5" s="75">
        <f>Y5*Z5*AA5</f>
        <v>3200000</v>
      </c>
      <c r="AC5" s="105"/>
      <c r="AD5" s="142"/>
      <c r="AE5" s="81">
        <f t="shared" ref="AE5:AE18" si="2">MIN(X5,AB5)</f>
        <v>0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</row>
    <row r="6" spans="1:91" s="11" customFormat="1" ht="18.75" customHeight="1" x14ac:dyDescent="0.3">
      <c r="A6" s="22">
        <v>2</v>
      </c>
      <c r="B6" s="91" t="s">
        <v>52</v>
      </c>
      <c r="C6" s="91" t="s">
        <v>55</v>
      </c>
      <c r="D6" s="92" t="s">
        <v>56</v>
      </c>
      <c r="E6" s="12"/>
      <c r="F6" s="12"/>
      <c r="G6" s="12" t="s">
        <v>11</v>
      </c>
      <c r="H6" s="13"/>
      <c r="I6" s="93" t="s">
        <v>55</v>
      </c>
      <c r="J6" s="94" t="s">
        <v>55</v>
      </c>
      <c r="K6" s="94" t="s">
        <v>55</v>
      </c>
      <c r="L6" s="38" t="s">
        <v>50</v>
      </c>
      <c r="M6" s="38"/>
      <c r="N6" s="22"/>
      <c r="O6" s="42">
        <v>0</v>
      </c>
      <c r="P6" s="60">
        <v>0</v>
      </c>
      <c r="Q6" s="14">
        <v>0</v>
      </c>
      <c r="R6" s="87">
        <v>0</v>
      </c>
      <c r="S6" s="70">
        <f t="shared" ref="S6:S18" si="3">O6+P6*R6+Q6*R6</f>
        <v>0</v>
      </c>
      <c r="T6" s="20" t="s">
        <v>35</v>
      </c>
      <c r="U6" s="86">
        <v>1</v>
      </c>
      <c r="V6" s="68">
        <v>0.8</v>
      </c>
      <c r="W6" s="12">
        <v>100</v>
      </c>
      <c r="X6" s="74">
        <f t="shared" ref="X6:X18" si="4">S6*U6*V6*W6/100</f>
        <v>0</v>
      </c>
      <c r="Y6" s="26">
        <v>800</v>
      </c>
      <c r="Z6" s="12">
        <v>12</v>
      </c>
      <c r="AA6" s="12">
        <v>1150</v>
      </c>
      <c r="AB6" s="76">
        <f t="shared" ref="AB6:AB10" si="5">Y6*Z6*AA6</f>
        <v>11040000</v>
      </c>
      <c r="AC6" s="106"/>
      <c r="AD6" s="142"/>
      <c r="AE6" s="82">
        <f t="shared" si="2"/>
        <v>0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</row>
    <row r="7" spans="1:91" s="11" customFormat="1" ht="18.75" customHeight="1" x14ac:dyDescent="0.3">
      <c r="A7" s="22">
        <v>3</v>
      </c>
      <c r="B7" s="91" t="s">
        <v>52</v>
      </c>
      <c r="C7" s="91" t="s">
        <v>55</v>
      </c>
      <c r="D7" s="92" t="s">
        <v>56</v>
      </c>
      <c r="E7" s="12"/>
      <c r="F7" s="12"/>
      <c r="G7" s="12" t="s">
        <v>11</v>
      </c>
      <c r="H7" s="13"/>
      <c r="I7" s="93" t="s">
        <v>55</v>
      </c>
      <c r="J7" s="94" t="s">
        <v>55</v>
      </c>
      <c r="K7" s="94" t="s">
        <v>55</v>
      </c>
      <c r="L7" s="38" t="s">
        <v>4</v>
      </c>
      <c r="M7" s="38"/>
      <c r="N7" s="22"/>
      <c r="O7" s="42">
        <v>0</v>
      </c>
      <c r="P7" s="60">
        <v>0</v>
      </c>
      <c r="Q7" s="14">
        <v>0</v>
      </c>
      <c r="R7" s="87">
        <v>0</v>
      </c>
      <c r="S7" s="70">
        <f t="shared" si="3"/>
        <v>0</v>
      </c>
      <c r="T7" s="20" t="s">
        <v>35</v>
      </c>
      <c r="U7" s="86">
        <v>1</v>
      </c>
      <c r="V7" s="68">
        <v>0.8</v>
      </c>
      <c r="W7" s="12">
        <v>100</v>
      </c>
      <c r="X7" s="74">
        <f t="shared" si="4"/>
        <v>0</v>
      </c>
      <c r="Y7" s="26">
        <v>100</v>
      </c>
      <c r="Z7" s="12">
        <v>40</v>
      </c>
      <c r="AA7" s="12">
        <v>600</v>
      </c>
      <c r="AB7" s="76">
        <f t="shared" si="5"/>
        <v>2400000</v>
      </c>
      <c r="AC7" s="106"/>
      <c r="AD7" s="142"/>
      <c r="AE7" s="82">
        <f t="shared" si="2"/>
        <v>0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</row>
    <row r="8" spans="1:91" s="11" customFormat="1" ht="18.75" customHeight="1" x14ac:dyDescent="0.3">
      <c r="A8" s="22">
        <v>4</v>
      </c>
      <c r="B8" s="91" t="s">
        <v>52</v>
      </c>
      <c r="C8" s="91" t="s">
        <v>55</v>
      </c>
      <c r="D8" s="92" t="s">
        <v>56</v>
      </c>
      <c r="E8" s="12"/>
      <c r="F8" s="12"/>
      <c r="G8" s="12" t="s">
        <v>11</v>
      </c>
      <c r="H8" s="13"/>
      <c r="I8" s="93" t="s">
        <v>55</v>
      </c>
      <c r="J8" s="94" t="s">
        <v>55</v>
      </c>
      <c r="K8" s="94" t="s">
        <v>55</v>
      </c>
      <c r="L8" s="38" t="s">
        <v>37</v>
      </c>
      <c r="M8" s="38"/>
      <c r="N8" s="22"/>
      <c r="O8" s="42">
        <v>0</v>
      </c>
      <c r="P8" s="60">
        <v>0</v>
      </c>
      <c r="Q8" s="14">
        <v>0</v>
      </c>
      <c r="R8" s="87">
        <v>0</v>
      </c>
      <c r="S8" s="70">
        <f t="shared" si="3"/>
        <v>0</v>
      </c>
      <c r="T8" s="20" t="s">
        <v>35</v>
      </c>
      <c r="U8" s="86">
        <v>1</v>
      </c>
      <c r="V8" s="68">
        <v>0.8</v>
      </c>
      <c r="W8" s="12">
        <v>100</v>
      </c>
      <c r="X8" s="74">
        <f t="shared" si="4"/>
        <v>0</v>
      </c>
      <c r="Y8" s="26">
        <v>730</v>
      </c>
      <c r="Z8" s="12">
        <v>999</v>
      </c>
      <c r="AA8" s="12">
        <v>1</v>
      </c>
      <c r="AB8" s="76">
        <f t="shared" si="5"/>
        <v>729270</v>
      </c>
      <c r="AC8" s="106"/>
      <c r="AD8" s="142"/>
      <c r="AE8" s="82">
        <f t="shared" si="2"/>
        <v>0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</row>
    <row r="9" spans="1:91" s="11" customFormat="1" ht="18.75" customHeight="1" x14ac:dyDescent="0.3">
      <c r="A9" s="22">
        <v>5</v>
      </c>
      <c r="B9" s="91" t="s">
        <v>52</v>
      </c>
      <c r="C9" s="91" t="s">
        <v>55</v>
      </c>
      <c r="D9" s="92" t="s">
        <v>56</v>
      </c>
      <c r="E9" s="12"/>
      <c r="F9" s="12"/>
      <c r="G9" s="12" t="s">
        <v>11</v>
      </c>
      <c r="H9" s="13"/>
      <c r="I9" s="93" t="s">
        <v>55</v>
      </c>
      <c r="J9" s="94" t="s">
        <v>55</v>
      </c>
      <c r="K9" s="94" t="s">
        <v>55</v>
      </c>
      <c r="L9" s="38" t="s">
        <v>17</v>
      </c>
      <c r="M9" s="38"/>
      <c r="N9" s="22"/>
      <c r="O9" s="42">
        <v>0</v>
      </c>
      <c r="P9" s="60">
        <v>0</v>
      </c>
      <c r="Q9" s="14">
        <v>0</v>
      </c>
      <c r="R9" s="87">
        <v>0</v>
      </c>
      <c r="S9" s="70">
        <f t="shared" si="3"/>
        <v>0</v>
      </c>
      <c r="T9" s="20" t="s">
        <v>35</v>
      </c>
      <c r="U9" s="86">
        <v>1</v>
      </c>
      <c r="V9" s="68">
        <v>0.8</v>
      </c>
      <c r="W9" s="12">
        <v>100</v>
      </c>
      <c r="X9" s="74">
        <f t="shared" si="4"/>
        <v>0</v>
      </c>
      <c r="Y9" s="26">
        <v>45</v>
      </c>
      <c r="Z9" s="12">
        <v>10</v>
      </c>
      <c r="AA9" s="12">
        <v>900</v>
      </c>
      <c r="AB9" s="76">
        <f t="shared" si="5"/>
        <v>405000</v>
      </c>
      <c r="AC9" s="106"/>
      <c r="AD9" s="142"/>
      <c r="AE9" s="82">
        <f t="shared" si="2"/>
        <v>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</row>
    <row r="10" spans="1:91" s="11" customFormat="1" ht="19.5" customHeight="1" thickBot="1" x14ac:dyDescent="0.35">
      <c r="A10" s="22">
        <v>6</v>
      </c>
      <c r="B10" s="91" t="s">
        <v>52</v>
      </c>
      <c r="C10" s="91" t="s">
        <v>55</v>
      </c>
      <c r="D10" s="92" t="s">
        <v>56</v>
      </c>
      <c r="E10" s="15"/>
      <c r="F10" s="15"/>
      <c r="G10" s="15" t="s">
        <v>11</v>
      </c>
      <c r="H10" s="16"/>
      <c r="I10" s="93" t="s">
        <v>55</v>
      </c>
      <c r="J10" s="94" t="s">
        <v>55</v>
      </c>
      <c r="K10" s="94" t="s">
        <v>55</v>
      </c>
      <c r="L10" s="39" t="s">
        <v>4</v>
      </c>
      <c r="M10" s="39"/>
      <c r="N10" s="46"/>
      <c r="O10" s="43">
        <v>0</v>
      </c>
      <c r="P10" s="60">
        <v>0</v>
      </c>
      <c r="Q10" s="17">
        <v>0</v>
      </c>
      <c r="R10" s="87">
        <v>0</v>
      </c>
      <c r="S10" s="71">
        <f t="shared" si="3"/>
        <v>0</v>
      </c>
      <c r="T10" s="20" t="s">
        <v>35</v>
      </c>
      <c r="U10" s="86">
        <v>1</v>
      </c>
      <c r="V10" s="68">
        <v>0.8</v>
      </c>
      <c r="W10" s="15">
        <v>100</v>
      </c>
      <c r="X10" s="74">
        <f t="shared" si="4"/>
        <v>0</v>
      </c>
      <c r="Y10" s="31"/>
      <c r="Z10" s="30"/>
      <c r="AA10" s="30"/>
      <c r="AB10" s="77">
        <f t="shared" si="5"/>
        <v>0</v>
      </c>
      <c r="AC10" s="107"/>
      <c r="AD10" s="142"/>
      <c r="AE10" s="83">
        <f t="shared" si="2"/>
        <v>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</row>
    <row r="11" spans="1:91" s="11" customFormat="1" ht="18.75" customHeight="1" x14ac:dyDescent="0.3">
      <c r="A11" s="22">
        <v>7</v>
      </c>
      <c r="B11" s="91" t="s">
        <v>53</v>
      </c>
      <c r="C11" s="91" t="s">
        <v>55</v>
      </c>
      <c r="D11" s="92" t="s">
        <v>56</v>
      </c>
      <c r="E11" s="7"/>
      <c r="F11" s="7"/>
      <c r="G11" s="7"/>
      <c r="H11" s="8"/>
      <c r="I11" s="93" t="s">
        <v>55</v>
      </c>
      <c r="J11" s="94" t="s">
        <v>55</v>
      </c>
      <c r="K11" s="94" t="s">
        <v>55</v>
      </c>
      <c r="L11" s="37" t="s">
        <v>5</v>
      </c>
      <c r="M11" s="37"/>
      <c r="N11" s="45"/>
      <c r="O11" s="41">
        <v>0</v>
      </c>
      <c r="P11" s="60">
        <v>0</v>
      </c>
      <c r="Q11" s="9">
        <v>0</v>
      </c>
      <c r="R11" s="87">
        <v>0</v>
      </c>
      <c r="S11" s="72">
        <f t="shared" si="3"/>
        <v>0</v>
      </c>
      <c r="T11" s="20" t="s">
        <v>35</v>
      </c>
      <c r="U11" s="86">
        <v>1</v>
      </c>
      <c r="V11" s="68">
        <v>0.8</v>
      </c>
      <c r="W11" s="7">
        <v>100</v>
      </c>
      <c r="X11" s="74">
        <f t="shared" si="4"/>
        <v>0</v>
      </c>
      <c r="Y11" s="25"/>
      <c r="Z11" s="7"/>
      <c r="AA11" s="7"/>
      <c r="AB11" s="78">
        <f>Y11*Z11*AA11</f>
        <v>0</v>
      </c>
      <c r="AC11" s="105"/>
      <c r="AD11" s="142"/>
      <c r="AE11" s="84">
        <f>MIN(X11,AB11)</f>
        <v>0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</row>
    <row r="12" spans="1:91" s="11" customFormat="1" ht="18.75" customHeight="1" x14ac:dyDescent="0.3">
      <c r="A12" s="22">
        <v>8</v>
      </c>
      <c r="B12" s="91" t="s">
        <v>53</v>
      </c>
      <c r="C12" s="91" t="s">
        <v>55</v>
      </c>
      <c r="D12" s="92" t="s">
        <v>56</v>
      </c>
      <c r="E12" s="12"/>
      <c r="F12" s="12"/>
      <c r="G12" s="12"/>
      <c r="H12" s="13"/>
      <c r="I12" s="93" t="s">
        <v>55</v>
      </c>
      <c r="J12" s="94" t="s">
        <v>55</v>
      </c>
      <c r="K12" s="94" t="s">
        <v>55</v>
      </c>
      <c r="L12" s="38" t="s">
        <v>5</v>
      </c>
      <c r="M12" s="38"/>
      <c r="N12" s="22"/>
      <c r="O12" s="42">
        <v>0</v>
      </c>
      <c r="P12" s="60">
        <v>0</v>
      </c>
      <c r="Q12" s="14">
        <v>0</v>
      </c>
      <c r="R12" s="87">
        <v>0</v>
      </c>
      <c r="S12" s="70">
        <f t="shared" si="3"/>
        <v>0</v>
      </c>
      <c r="T12" s="20" t="s">
        <v>35</v>
      </c>
      <c r="U12" s="86">
        <v>1</v>
      </c>
      <c r="V12" s="68">
        <v>0.8</v>
      </c>
      <c r="W12" s="12">
        <v>100</v>
      </c>
      <c r="X12" s="74">
        <f t="shared" si="4"/>
        <v>0</v>
      </c>
      <c r="Y12" s="26"/>
      <c r="Z12" s="12"/>
      <c r="AA12" s="12"/>
      <c r="AB12" s="76">
        <f t="shared" ref="AB12:AB16" si="6">Y12*Z12*AA12</f>
        <v>0</v>
      </c>
      <c r="AC12" s="106"/>
      <c r="AD12" s="142"/>
      <c r="AE12" s="82">
        <f t="shared" si="2"/>
        <v>0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</row>
    <row r="13" spans="1:91" s="11" customFormat="1" ht="18.75" customHeight="1" x14ac:dyDescent="0.3">
      <c r="A13" s="22">
        <v>9</v>
      </c>
      <c r="B13" s="91" t="s">
        <v>53</v>
      </c>
      <c r="C13" s="91" t="s">
        <v>55</v>
      </c>
      <c r="D13" s="92" t="s">
        <v>56</v>
      </c>
      <c r="E13" s="12"/>
      <c r="F13" s="12"/>
      <c r="G13" s="12"/>
      <c r="H13" s="13"/>
      <c r="I13" s="93" t="s">
        <v>55</v>
      </c>
      <c r="J13" s="94" t="s">
        <v>55</v>
      </c>
      <c r="K13" s="94" t="s">
        <v>55</v>
      </c>
      <c r="L13" s="38" t="s">
        <v>5</v>
      </c>
      <c r="M13" s="38"/>
      <c r="N13" s="22"/>
      <c r="O13" s="42">
        <v>0</v>
      </c>
      <c r="P13" s="60">
        <v>0</v>
      </c>
      <c r="Q13" s="14">
        <v>0</v>
      </c>
      <c r="R13" s="87">
        <v>0</v>
      </c>
      <c r="S13" s="70">
        <f t="shared" si="3"/>
        <v>0</v>
      </c>
      <c r="T13" s="20" t="s">
        <v>35</v>
      </c>
      <c r="U13" s="86">
        <v>1</v>
      </c>
      <c r="V13" s="68">
        <v>0.8</v>
      </c>
      <c r="W13" s="12">
        <v>100</v>
      </c>
      <c r="X13" s="74">
        <f t="shared" si="4"/>
        <v>0</v>
      </c>
      <c r="Y13" s="26"/>
      <c r="Z13" s="12"/>
      <c r="AA13" s="12"/>
      <c r="AB13" s="76">
        <f t="shared" si="6"/>
        <v>0</v>
      </c>
      <c r="AC13" s="106"/>
      <c r="AD13" s="142"/>
      <c r="AE13" s="82">
        <f t="shared" si="2"/>
        <v>0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</row>
    <row r="14" spans="1:91" s="11" customFormat="1" ht="18.75" customHeight="1" x14ac:dyDescent="0.3">
      <c r="A14" s="22">
        <v>10</v>
      </c>
      <c r="B14" s="91" t="s">
        <v>53</v>
      </c>
      <c r="C14" s="91" t="s">
        <v>55</v>
      </c>
      <c r="D14" s="92" t="s">
        <v>56</v>
      </c>
      <c r="E14" s="12"/>
      <c r="F14" s="12"/>
      <c r="G14" s="12"/>
      <c r="H14" s="13"/>
      <c r="I14" s="93" t="s">
        <v>55</v>
      </c>
      <c r="J14" s="94" t="s">
        <v>55</v>
      </c>
      <c r="K14" s="94" t="s">
        <v>55</v>
      </c>
      <c r="L14" s="38" t="s">
        <v>5</v>
      </c>
      <c r="M14" s="38"/>
      <c r="N14" s="22"/>
      <c r="O14" s="42">
        <v>0</v>
      </c>
      <c r="P14" s="60">
        <v>0</v>
      </c>
      <c r="Q14" s="14">
        <v>0</v>
      </c>
      <c r="R14" s="87">
        <v>0</v>
      </c>
      <c r="S14" s="70">
        <f t="shared" si="3"/>
        <v>0</v>
      </c>
      <c r="T14" s="20" t="s">
        <v>35</v>
      </c>
      <c r="U14" s="86">
        <v>1</v>
      </c>
      <c r="V14" s="68">
        <v>0.8</v>
      </c>
      <c r="W14" s="12">
        <v>100</v>
      </c>
      <c r="X14" s="74">
        <f t="shared" si="4"/>
        <v>0</v>
      </c>
      <c r="Y14" s="26"/>
      <c r="Z14" s="12"/>
      <c r="AA14" s="12"/>
      <c r="AB14" s="76">
        <f t="shared" si="6"/>
        <v>0</v>
      </c>
      <c r="AC14" s="106"/>
      <c r="AD14" s="142"/>
      <c r="AE14" s="82">
        <f t="shared" si="2"/>
        <v>0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</row>
    <row r="15" spans="1:91" s="11" customFormat="1" ht="18.75" customHeight="1" x14ac:dyDescent="0.3">
      <c r="A15" s="22">
        <v>11</v>
      </c>
      <c r="B15" s="91" t="s">
        <v>53</v>
      </c>
      <c r="C15" s="91" t="s">
        <v>55</v>
      </c>
      <c r="D15" s="92" t="s">
        <v>56</v>
      </c>
      <c r="E15" s="12"/>
      <c r="F15" s="12"/>
      <c r="G15" s="12"/>
      <c r="H15" s="13"/>
      <c r="I15" s="93" t="s">
        <v>55</v>
      </c>
      <c r="J15" s="94" t="s">
        <v>55</v>
      </c>
      <c r="K15" s="94" t="s">
        <v>55</v>
      </c>
      <c r="L15" s="38" t="s">
        <v>5</v>
      </c>
      <c r="M15" s="38"/>
      <c r="N15" s="22"/>
      <c r="O15" s="42">
        <v>0</v>
      </c>
      <c r="P15" s="60">
        <v>0</v>
      </c>
      <c r="Q15" s="14">
        <v>0</v>
      </c>
      <c r="R15" s="87">
        <v>0</v>
      </c>
      <c r="S15" s="70">
        <f t="shared" si="3"/>
        <v>0</v>
      </c>
      <c r="T15" s="20" t="s">
        <v>35</v>
      </c>
      <c r="U15" s="86">
        <v>1</v>
      </c>
      <c r="V15" s="68">
        <v>0.8</v>
      </c>
      <c r="W15" s="12">
        <v>100</v>
      </c>
      <c r="X15" s="74">
        <f t="shared" si="4"/>
        <v>0</v>
      </c>
      <c r="Y15" s="26"/>
      <c r="Z15" s="12"/>
      <c r="AA15" s="12"/>
      <c r="AB15" s="76">
        <f t="shared" si="6"/>
        <v>0</v>
      </c>
      <c r="AC15" s="106"/>
      <c r="AD15" s="142"/>
      <c r="AE15" s="82">
        <f t="shared" si="2"/>
        <v>0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</row>
    <row r="16" spans="1:91" s="11" customFormat="1" ht="19.5" customHeight="1" thickBot="1" x14ac:dyDescent="0.35">
      <c r="A16" s="29">
        <v>12</v>
      </c>
      <c r="B16" s="91" t="s">
        <v>53</v>
      </c>
      <c r="C16" s="91" t="s">
        <v>55</v>
      </c>
      <c r="D16" s="92" t="s">
        <v>56</v>
      </c>
      <c r="E16" s="15"/>
      <c r="F16" s="15"/>
      <c r="G16" s="15"/>
      <c r="H16" s="16"/>
      <c r="I16" s="93" t="s">
        <v>55</v>
      </c>
      <c r="J16" s="94" t="s">
        <v>55</v>
      </c>
      <c r="K16" s="94" t="s">
        <v>55</v>
      </c>
      <c r="L16" s="39" t="s">
        <v>37</v>
      </c>
      <c r="M16" s="39"/>
      <c r="N16" s="46"/>
      <c r="O16" s="43">
        <v>0</v>
      </c>
      <c r="P16" s="60">
        <v>0</v>
      </c>
      <c r="Q16" s="17">
        <v>0</v>
      </c>
      <c r="R16" s="87">
        <v>0</v>
      </c>
      <c r="S16" s="71">
        <f t="shared" ref="S16:S17" si="7">O16+P16*R16+Q16*R16</f>
        <v>0</v>
      </c>
      <c r="T16" s="20" t="s">
        <v>35</v>
      </c>
      <c r="U16" s="86">
        <v>1</v>
      </c>
      <c r="V16" s="68">
        <v>0.8</v>
      </c>
      <c r="W16" s="15">
        <v>100</v>
      </c>
      <c r="X16" s="74">
        <f t="shared" si="4"/>
        <v>0</v>
      </c>
      <c r="Y16" s="27"/>
      <c r="Z16" s="15"/>
      <c r="AA16" s="15"/>
      <c r="AB16" s="79">
        <f t="shared" si="6"/>
        <v>0</v>
      </c>
      <c r="AC16" s="107"/>
      <c r="AD16" s="142"/>
      <c r="AE16" s="83">
        <f t="shared" ref="AE16:AE17" si="8">MIN(X16,AB16)</f>
        <v>0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</row>
    <row r="17" spans="1:91" s="11" customFormat="1" ht="19.5" customHeight="1" thickBot="1" x14ac:dyDescent="0.35">
      <c r="A17" s="29">
        <v>13</v>
      </c>
      <c r="B17" s="91" t="s">
        <v>63</v>
      </c>
      <c r="C17" s="91" t="s">
        <v>55</v>
      </c>
      <c r="D17" s="92" t="s">
        <v>56</v>
      </c>
      <c r="E17" s="15"/>
      <c r="F17" s="15"/>
      <c r="G17" s="15"/>
      <c r="H17" s="16"/>
      <c r="I17" s="93" t="s">
        <v>55</v>
      </c>
      <c r="J17" s="94" t="s">
        <v>55</v>
      </c>
      <c r="K17" s="94" t="s">
        <v>55</v>
      </c>
      <c r="L17" s="40" t="s">
        <v>16</v>
      </c>
      <c r="M17" s="40"/>
      <c r="N17" s="47"/>
      <c r="O17" s="44">
        <v>0</v>
      </c>
      <c r="P17" s="60">
        <v>0</v>
      </c>
      <c r="Q17" s="35">
        <v>0</v>
      </c>
      <c r="R17" s="87">
        <v>0</v>
      </c>
      <c r="S17" s="73">
        <f t="shared" si="7"/>
        <v>0</v>
      </c>
      <c r="T17" s="20" t="s">
        <v>35</v>
      </c>
      <c r="U17" s="86">
        <v>1</v>
      </c>
      <c r="V17" s="68">
        <v>0.8</v>
      </c>
      <c r="W17" s="36">
        <v>100</v>
      </c>
      <c r="X17" s="74">
        <f t="shared" si="4"/>
        <v>0</v>
      </c>
      <c r="Y17" s="28"/>
      <c r="Z17" s="21"/>
      <c r="AA17" s="21"/>
      <c r="AB17" s="80">
        <f>Y17*Z17*AA17</f>
        <v>0</v>
      </c>
      <c r="AC17" s="105"/>
      <c r="AD17" s="142"/>
      <c r="AE17" s="83">
        <f t="shared" si="8"/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</row>
    <row r="18" spans="1:91" s="11" customFormat="1" ht="19.5" customHeight="1" thickBot="1" x14ac:dyDescent="0.35">
      <c r="A18" s="29">
        <v>14</v>
      </c>
      <c r="B18" s="91" t="s">
        <v>63</v>
      </c>
      <c r="C18" s="91" t="s">
        <v>55</v>
      </c>
      <c r="D18" s="92" t="s">
        <v>56</v>
      </c>
      <c r="E18" s="15"/>
      <c r="F18" s="15"/>
      <c r="G18" s="15"/>
      <c r="H18" s="16"/>
      <c r="I18" s="93" t="s">
        <v>55</v>
      </c>
      <c r="J18" s="94" t="s">
        <v>55</v>
      </c>
      <c r="K18" s="94" t="s">
        <v>55</v>
      </c>
      <c r="L18" s="40" t="s">
        <v>17</v>
      </c>
      <c r="M18" s="40"/>
      <c r="N18" s="47"/>
      <c r="O18" s="44">
        <v>0</v>
      </c>
      <c r="P18" s="60">
        <v>0</v>
      </c>
      <c r="Q18" s="35">
        <v>0</v>
      </c>
      <c r="R18" s="87">
        <v>0</v>
      </c>
      <c r="S18" s="73">
        <f t="shared" si="3"/>
        <v>0</v>
      </c>
      <c r="T18" s="20" t="s">
        <v>35</v>
      </c>
      <c r="U18" s="86">
        <v>1</v>
      </c>
      <c r="V18" s="68">
        <v>0.8</v>
      </c>
      <c r="W18" s="36">
        <v>100</v>
      </c>
      <c r="X18" s="74">
        <f t="shared" si="4"/>
        <v>0</v>
      </c>
      <c r="Y18" s="27"/>
      <c r="Z18" s="15"/>
      <c r="AA18" s="15"/>
      <c r="AB18" s="79">
        <f>Y18*Z18*AA18</f>
        <v>0</v>
      </c>
      <c r="AC18" s="108"/>
      <c r="AD18" s="142"/>
      <c r="AE18" s="83">
        <f t="shared" si="2"/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</row>
    <row r="19" spans="1:91" s="11" customFormat="1" ht="53.25" customHeight="1" thickBot="1" x14ac:dyDescent="0.35">
      <c r="A19" s="120" t="s">
        <v>7</v>
      </c>
      <c r="B19" s="121"/>
      <c r="C19" s="88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137"/>
      <c r="AA19" s="138"/>
      <c r="AB19" s="85"/>
      <c r="AC19" s="103">
        <f>SUM(AC5:AC18)</f>
        <v>0</v>
      </c>
      <c r="AD19" s="109" t="e">
        <f>AE19/AC19</f>
        <v>#DIV/0!</v>
      </c>
      <c r="AE19" s="104">
        <f>SUM(AE5:AE18)</f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</row>
    <row r="20" spans="1:91" ht="29.25" thickBot="1" x14ac:dyDescent="0.25">
      <c r="W20" s="18"/>
      <c r="X20" s="18"/>
      <c r="Y20" s="18"/>
      <c r="Z20" s="18"/>
      <c r="AA20" s="64"/>
      <c r="AB20" s="139" t="s">
        <v>6</v>
      </c>
      <c r="AC20" s="140"/>
      <c r="AD20" s="140"/>
      <c r="AE20" s="90">
        <f>AE19</f>
        <v>0</v>
      </c>
      <c r="AF20" s="18"/>
      <c r="AG20" s="18"/>
    </row>
    <row r="21" spans="1:91" ht="29.25" thickBot="1" x14ac:dyDescent="0.25">
      <c r="B21" s="65"/>
      <c r="W21" s="18"/>
      <c r="X21" s="18"/>
      <c r="Y21" s="18"/>
      <c r="Z21" s="18"/>
      <c r="AA21" s="64"/>
      <c r="AB21" s="64"/>
      <c r="AC21" s="64"/>
      <c r="AD21" s="64"/>
      <c r="AE21" s="18"/>
      <c r="AF21" s="18"/>
      <c r="AG21" s="18"/>
    </row>
    <row r="22" spans="1:91" s="66" customFormat="1" ht="409.6" customHeight="1" x14ac:dyDescent="0.2">
      <c r="A22" s="147" t="s">
        <v>31</v>
      </c>
      <c r="B22" s="110" t="s">
        <v>19</v>
      </c>
      <c r="C22" s="110" t="s">
        <v>22</v>
      </c>
      <c r="D22" s="110" t="s">
        <v>21</v>
      </c>
      <c r="E22" s="110" t="s">
        <v>20</v>
      </c>
      <c r="F22" s="110" t="s">
        <v>20</v>
      </c>
      <c r="G22" s="110" t="s">
        <v>42</v>
      </c>
      <c r="H22" s="110" t="s">
        <v>23</v>
      </c>
      <c r="I22" s="110" t="s">
        <v>24</v>
      </c>
      <c r="J22" s="110" t="s">
        <v>44</v>
      </c>
      <c r="K22" s="110" t="s">
        <v>25</v>
      </c>
      <c r="L22" s="110" t="s">
        <v>26</v>
      </c>
      <c r="M22" s="110" t="s">
        <v>39</v>
      </c>
      <c r="N22" s="110" t="s">
        <v>27</v>
      </c>
      <c r="O22" s="110" t="s">
        <v>73</v>
      </c>
      <c r="P22" s="110"/>
      <c r="Q22" s="110"/>
      <c r="R22" s="110" t="s">
        <v>74</v>
      </c>
      <c r="S22" s="150" t="s">
        <v>29</v>
      </c>
      <c r="T22" s="110" t="s">
        <v>28</v>
      </c>
      <c r="U22" s="110" t="s">
        <v>46</v>
      </c>
      <c r="V22" s="150" t="s">
        <v>29</v>
      </c>
      <c r="W22" s="110" t="s">
        <v>47</v>
      </c>
      <c r="X22" s="150" t="s">
        <v>29</v>
      </c>
      <c r="Y22" s="110" t="s">
        <v>75</v>
      </c>
      <c r="Z22" s="110"/>
      <c r="AA22" s="110"/>
      <c r="AB22" s="150" t="s">
        <v>29</v>
      </c>
      <c r="AC22" s="156" t="s">
        <v>49</v>
      </c>
      <c r="AD22" s="150" t="s">
        <v>29</v>
      </c>
      <c r="AE22" s="153" t="s">
        <v>29</v>
      </c>
      <c r="AF22" s="18"/>
      <c r="AG22" s="18"/>
      <c r="AH22" s="18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</row>
    <row r="23" spans="1:91" ht="57" customHeight="1" x14ac:dyDescent="0.2">
      <c r="A23" s="148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51"/>
      <c r="T23" s="111"/>
      <c r="U23" s="111"/>
      <c r="V23" s="151"/>
      <c r="W23" s="111"/>
      <c r="X23" s="151"/>
      <c r="Y23" s="111"/>
      <c r="Z23" s="111"/>
      <c r="AA23" s="111"/>
      <c r="AB23" s="151"/>
      <c r="AC23" s="157"/>
      <c r="AD23" s="151"/>
      <c r="AE23" s="154"/>
      <c r="AF23" s="18"/>
      <c r="AG23" s="18"/>
    </row>
    <row r="24" spans="1:91" s="23" customFormat="1" ht="57" customHeight="1" x14ac:dyDescent="0.2">
      <c r="A24" s="148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51"/>
      <c r="T24" s="111"/>
      <c r="U24" s="111"/>
      <c r="V24" s="151"/>
      <c r="W24" s="111"/>
      <c r="X24" s="151"/>
      <c r="Y24" s="111"/>
      <c r="Z24" s="111"/>
      <c r="AA24" s="111"/>
      <c r="AB24" s="151"/>
      <c r="AC24" s="157"/>
      <c r="AD24" s="151"/>
      <c r="AE24" s="15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</row>
    <row r="25" spans="1:91" s="23" customFormat="1" ht="57" customHeight="1" thickBot="1" x14ac:dyDescent="0.25">
      <c r="A25" s="149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52"/>
      <c r="T25" s="112"/>
      <c r="U25" s="112"/>
      <c r="V25" s="152"/>
      <c r="W25" s="112"/>
      <c r="X25" s="152"/>
      <c r="Y25" s="112"/>
      <c r="Z25" s="112"/>
      <c r="AA25" s="112"/>
      <c r="AB25" s="152"/>
      <c r="AC25" s="158"/>
      <c r="AD25" s="152"/>
      <c r="AE25" s="155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</row>
    <row r="26" spans="1:91" s="23" customFormat="1" ht="38.25" customHeight="1" x14ac:dyDescent="0.2"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</row>
    <row r="27" spans="1:91" s="23" customFormat="1" ht="38.25" customHeight="1" x14ac:dyDescent="0.2"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</row>
    <row r="28" spans="1:91" s="23" customFormat="1" ht="38.25" customHeight="1" x14ac:dyDescent="0.2">
      <c r="A28" s="95" t="s">
        <v>70</v>
      </c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</row>
    <row r="29" spans="1:91" ht="38.25" customHeight="1" x14ac:dyDescent="0.2">
      <c r="A29" s="98" t="s">
        <v>72</v>
      </c>
      <c r="B29" s="96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</row>
    <row r="30" spans="1:91" ht="38.25" customHeight="1" x14ac:dyDescent="0.2">
      <c r="A30" s="98" t="s">
        <v>71</v>
      </c>
      <c r="B30" s="96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</row>
    <row r="31" spans="1:91" ht="38.25" customHeight="1" x14ac:dyDescent="0.2">
      <c r="A31" s="98" t="s">
        <v>67</v>
      </c>
      <c r="B31" s="96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</row>
    <row r="32" spans="1:91" ht="38.25" customHeight="1" x14ac:dyDescent="0.2">
      <c r="A32" s="98" t="s">
        <v>68</v>
      </c>
      <c r="B32" s="96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</row>
    <row r="33" spans="1:29" ht="38.25" customHeight="1" x14ac:dyDescent="0.2">
      <c r="A33" s="98" t="s">
        <v>69</v>
      </c>
      <c r="B33" s="96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</row>
    <row r="34" spans="1:29" ht="12.75" customHeight="1" x14ac:dyDescent="0.2">
      <c r="A34" s="98"/>
      <c r="B34" s="96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</row>
    <row r="35" spans="1:29" ht="12.75" customHeight="1" x14ac:dyDescent="0.2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</row>
    <row r="36" spans="1:29" ht="12.75" customHeight="1" x14ac:dyDescent="0.2"/>
  </sheetData>
  <mergeCells count="46">
    <mergeCell ref="AE22:AE25"/>
    <mergeCell ref="Y22:AA25"/>
    <mergeCell ref="AB22:AB25"/>
    <mergeCell ref="AC22:AC25"/>
    <mergeCell ref="AD22:AD25"/>
    <mergeCell ref="T22:T25"/>
    <mergeCell ref="U22:U25"/>
    <mergeCell ref="V22:V25"/>
    <mergeCell ref="W22:W25"/>
    <mergeCell ref="X22:X25"/>
    <mergeCell ref="N22:N25"/>
    <mergeCell ref="O22:Q25"/>
    <mergeCell ref="R22:R25"/>
    <mergeCell ref="S22:S25"/>
    <mergeCell ref="I22:I25"/>
    <mergeCell ref="J22:J25"/>
    <mergeCell ref="K22:K25"/>
    <mergeCell ref="L22:L25"/>
    <mergeCell ref="M22:M25"/>
    <mergeCell ref="A22:A25"/>
    <mergeCell ref="B22:B25"/>
    <mergeCell ref="C22:C25"/>
    <mergeCell ref="D22:D25"/>
    <mergeCell ref="E22:E25"/>
    <mergeCell ref="AB20:AD20"/>
    <mergeCell ref="U2:U3"/>
    <mergeCell ref="AD5:AD18"/>
    <mergeCell ref="AE2:AE3"/>
    <mergeCell ref="AC2:AC3"/>
    <mergeCell ref="AD2:AD3"/>
    <mergeCell ref="F22:F25"/>
    <mergeCell ref="G22:G25"/>
    <mergeCell ref="H22:H25"/>
    <mergeCell ref="O1:AE1"/>
    <mergeCell ref="A1:N1"/>
    <mergeCell ref="A19:B19"/>
    <mergeCell ref="O2:Q2"/>
    <mergeCell ref="R2:R3"/>
    <mergeCell ref="S2:S3"/>
    <mergeCell ref="T2:T3"/>
    <mergeCell ref="C2:N2"/>
    <mergeCell ref="V2:V3"/>
    <mergeCell ref="W2:W3"/>
    <mergeCell ref="X2:X3"/>
    <mergeCell ref="Y2:AB2"/>
    <mergeCell ref="Z19:AA19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uaz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Радкевич Е.П.</dc:creator>
  <cp:lastModifiedBy>Панов Андрей Валерьевич</cp:lastModifiedBy>
  <cp:lastPrinted>2017-05-30T12:48:17Z</cp:lastPrinted>
  <dcterms:created xsi:type="dcterms:W3CDTF">2017-05-11T06:31:37Z</dcterms:created>
  <dcterms:modified xsi:type="dcterms:W3CDTF">2019-09-25T09:58:04Z</dcterms:modified>
</cp:coreProperties>
</file>